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38" yWindow="100" windowWidth="14801" windowHeight="8014"/>
  </bookViews>
  <sheets>
    <sheet name="Spending Compound or Avg Return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L34" i="5"/>
  <c r="D34"/>
  <c r="L32"/>
  <c r="D32"/>
  <c r="L31"/>
  <c r="D31"/>
  <c r="L30"/>
  <c r="D30"/>
  <c r="L29"/>
  <c r="D29"/>
  <c r="L28"/>
  <c r="D28"/>
  <c r="L27"/>
  <c r="D27"/>
  <c r="L26"/>
  <c r="D26"/>
  <c r="L25"/>
  <c r="D25"/>
  <c r="L24"/>
  <c r="D24"/>
  <c r="L23"/>
  <c r="D23"/>
  <c r="L22"/>
  <c r="D22"/>
  <c r="L21"/>
  <c r="D21"/>
  <c r="L20"/>
  <c r="D20"/>
  <c r="L19"/>
  <c r="D19"/>
  <c r="L18"/>
  <c r="D18"/>
  <c r="L17"/>
  <c r="D17"/>
  <c r="L16"/>
  <c r="D16"/>
  <c r="L15"/>
  <c r="D15"/>
  <c r="L14"/>
  <c r="D14"/>
  <c r="L13"/>
  <c r="D13"/>
  <c r="L12"/>
  <c r="D12"/>
  <c r="L11"/>
  <c r="D11"/>
  <c r="L10"/>
  <c r="D10"/>
  <c r="L9"/>
  <c r="D9"/>
  <c r="L8"/>
  <c r="D8"/>
  <c r="L7"/>
  <c r="D7"/>
  <c r="L6"/>
  <c r="D6"/>
  <c r="L5"/>
  <c r="D5"/>
  <c r="L4"/>
  <c r="D4"/>
  <c r="O3"/>
  <c r="N3"/>
  <c r="M4" s="1"/>
  <c r="L3"/>
  <c r="L33" s="1"/>
  <c r="F3"/>
  <c r="G3" s="1"/>
  <c r="D3"/>
  <c r="D33" s="1"/>
  <c r="N4" l="1"/>
  <c r="O4" s="1"/>
  <c r="E4"/>
  <c r="F4" l="1"/>
  <c r="G4" s="1"/>
  <c r="M5"/>
  <c r="N5" l="1"/>
  <c r="O5" s="1"/>
  <c r="E5"/>
  <c r="F5" l="1"/>
  <c r="G5" s="1"/>
  <c r="M6"/>
  <c r="N6" l="1"/>
  <c r="O6" s="1"/>
  <c r="E6"/>
  <c r="F6" l="1"/>
  <c r="G6" s="1"/>
  <c r="M7"/>
  <c r="N7" l="1"/>
  <c r="O7" s="1"/>
  <c r="E7"/>
  <c r="F7" l="1"/>
  <c r="G7" s="1"/>
  <c r="M8"/>
  <c r="N8" l="1"/>
  <c r="O8" s="1"/>
  <c r="E8"/>
  <c r="F8" l="1"/>
  <c r="G8" s="1"/>
  <c r="M9"/>
  <c r="N9" l="1"/>
  <c r="O9" s="1"/>
  <c r="E9"/>
  <c r="F9" l="1"/>
  <c r="G9" s="1"/>
  <c r="M10"/>
  <c r="N10" l="1"/>
  <c r="O10" s="1"/>
  <c r="E10"/>
  <c r="F10" l="1"/>
  <c r="G10" s="1"/>
  <c r="M11"/>
  <c r="N11" l="1"/>
  <c r="O11" s="1"/>
  <c r="E11"/>
  <c r="F11" l="1"/>
  <c r="G11" s="1"/>
  <c r="M12"/>
  <c r="N12" l="1"/>
  <c r="O12" s="1"/>
  <c r="E12"/>
  <c r="F12" l="1"/>
  <c r="G12" s="1"/>
  <c r="M13"/>
  <c r="N13" l="1"/>
  <c r="O13" s="1"/>
  <c r="E13"/>
  <c r="F13" l="1"/>
  <c r="G13" s="1"/>
  <c r="M14"/>
  <c r="N14" l="1"/>
  <c r="O14" s="1"/>
  <c r="E14"/>
  <c r="F14" l="1"/>
  <c r="G14" s="1"/>
  <c r="M15"/>
  <c r="N15" l="1"/>
  <c r="O15" s="1"/>
  <c r="E15"/>
  <c r="F15" l="1"/>
  <c r="G15" s="1"/>
  <c r="M16"/>
  <c r="N16" l="1"/>
  <c r="O16" s="1"/>
  <c r="E16"/>
  <c r="F16" l="1"/>
  <c r="G16" s="1"/>
  <c r="M17"/>
  <c r="N17" l="1"/>
  <c r="O17" s="1"/>
  <c r="E17"/>
  <c r="F17" l="1"/>
  <c r="G17" s="1"/>
  <c r="M18"/>
  <c r="N18" l="1"/>
  <c r="O18" s="1"/>
  <c r="E18"/>
  <c r="F18" l="1"/>
  <c r="G18" s="1"/>
  <c r="M19"/>
  <c r="N19" l="1"/>
  <c r="O19" s="1"/>
  <c r="E19"/>
  <c r="F19" l="1"/>
  <c r="G19" s="1"/>
  <c r="M20"/>
  <c r="N20" l="1"/>
  <c r="O20" s="1"/>
  <c r="E20"/>
  <c r="F20" l="1"/>
  <c r="G20" s="1"/>
  <c r="M21"/>
  <c r="N21" l="1"/>
  <c r="O21" s="1"/>
  <c r="E21"/>
  <c r="F21" l="1"/>
  <c r="G21" s="1"/>
  <c r="M22"/>
  <c r="N22" l="1"/>
  <c r="O22" s="1"/>
  <c r="E22"/>
  <c r="F22" l="1"/>
  <c r="G22" s="1"/>
  <c r="M23"/>
  <c r="N23" l="1"/>
  <c r="O23" s="1"/>
  <c r="E23"/>
  <c r="F23" l="1"/>
  <c r="G23" s="1"/>
  <c r="M24"/>
  <c r="N24" l="1"/>
  <c r="O24" s="1"/>
  <c r="E24"/>
  <c r="F24" l="1"/>
  <c r="G24" s="1"/>
  <c r="M25"/>
  <c r="N25" l="1"/>
  <c r="O25" s="1"/>
  <c r="E25"/>
  <c r="F25" l="1"/>
  <c r="G25" s="1"/>
  <c r="M26"/>
  <c r="N26" l="1"/>
  <c r="O26" s="1"/>
  <c r="E26"/>
  <c r="F26" l="1"/>
  <c r="G26" s="1"/>
  <c r="M27"/>
  <c r="N27" l="1"/>
  <c r="O27" s="1"/>
  <c r="E27"/>
  <c r="F27" l="1"/>
  <c r="G27" s="1"/>
  <c r="M28"/>
  <c r="N28" l="1"/>
  <c r="O28" s="1"/>
  <c r="E28"/>
  <c r="F28" l="1"/>
  <c r="G28" s="1"/>
  <c r="M29"/>
  <c r="N29" l="1"/>
  <c r="O29" s="1"/>
  <c r="E29"/>
  <c r="F29" l="1"/>
  <c r="G29" s="1"/>
  <c r="M30"/>
  <c r="N30" l="1"/>
  <c r="O30" s="1"/>
  <c r="E30"/>
  <c r="F30" l="1"/>
  <c r="G30" s="1"/>
  <c r="M31"/>
  <c r="N31" l="1"/>
  <c r="O31" s="1"/>
  <c r="E31"/>
  <c r="F31" l="1"/>
  <c r="G31" s="1"/>
  <c r="M32"/>
  <c r="I33" l="1"/>
  <c r="N32"/>
  <c r="O32" s="1"/>
  <c r="E32"/>
  <c r="B33" l="1"/>
  <c r="F32"/>
  <c r="G32" s="1"/>
</calcChain>
</file>

<file path=xl/sharedStrings.xml><?xml version="1.0" encoding="utf-8"?>
<sst xmlns="http://schemas.openxmlformats.org/spreadsheetml/2006/main" count="19" uniqueCount="14">
  <si>
    <t>Initial Capital</t>
  </si>
  <si>
    <t>Annual Compound Return</t>
  </si>
  <si>
    <t>Nest Egg Value</t>
  </si>
  <si>
    <t>PerMonth</t>
  </si>
  <si>
    <t>Per Month</t>
  </si>
  <si>
    <t>Assuming Not generating Any Revenue</t>
  </si>
  <si>
    <t>We have not factor in INFLATION YET</t>
  </si>
  <si>
    <t>Spend 7% of Capital, Annually</t>
  </si>
  <si>
    <t>Spend 5.71% of Capital, Annually</t>
  </si>
  <si>
    <t>Difference btwn Spending Average Return vs Compound Return</t>
  </si>
  <si>
    <t>Avg Compounding Return</t>
  </si>
  <si>
    <t>Avg Simple Return</t>
  </si>
  <si>
    <t>SCENARIO A: SPEND 7.13% of Capital - same sequence of portfolio return</t>
  </si>
  <si>
    <t>SCENARIO B: SPEND 5.71% of Capital - same sequence of portfolio return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</si>
</sst>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4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/>
    <xf numFmtId="10" fontId="1" fillId="0" borderId="0" xfId="0" applyNumberFormat="1" applyFont="1"/>
    <xf numFmtId="10" fontId="1" fillId="0" borderId="1" xfId="0" applyNumberFormat="1" applyFont="1" applyBorder="1"/>
    <xf numFmtId="4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4" fontId="0" fillId="0" borderId="0" xfId="0" applyNumberFormat="1"/>
    <xf numFmtId="10" fontId="0" fillId="0" borderId="0" xfId="0" applyNumberFormat="1"/>
    <xf numFmtId="10" fontId="0" fillId="0" borderId="1" xfId="0" applyNumberFormat="1" applyBorder="1"/>
    <xf numFmtId="44" fontId="0" fillId="0" borderId="1" xfId="0" applyNumberFormat="1" applyBorder="1"/>
    <xf numFmtId="44" fontId="0" fillId="2" borderId="1" xfId="0" applyNumberFormat="1" applyFill="1" applyBorder="1"/>
    <xf numFmtId="44" fontId="0" fillId="3" borderId="1" xfId="0" applyNumberFormat="1" applyFill="1" applyBorder="1"/>
    <xf numFmtId="44" fontId="1" fillId="4" borderId="1" xfId="0" applyNumberFormat="1" applyFont="1" applyFill="1" applyBorder="1"/>
    <xf numFmtId="0" fontId="0" fillId="0" borderId="0" xfId="0" applyNumberFormat="1"/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0" fillId="0" borderId="0" xfId="0" applyAlignment="1"/>
    <xf numFmtId="44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5" borderId="1" xfId="0" applyNumberFormat="1" applyFill="1" applyBorder="1"/>
    <xf numFmtId="44" fontId="0" fillId="6" borderId="1" xfId="0" applyNumberFormat="1" applyFill="1" applyBorder="1"/>
    <xf numFmtId="44" fontId="0" fillId="2" borderId="1" xfId="0" applyNumberFormat="1" applyFont="1" applyFill="1" applyBorder="1"/>
    <xf numFmtId="44" fontId="0" fillId="3" borderId="1" xfId="0" applyNumberFormat="1" applyFont="1" applyFill="1" applyBorder="1"/>
    <xf numFmtId="44" fontId="1" fillId="2" borderId="1" xfId="0" applyNumberFormat="1" applyFont="1" applyFill="1" applyBorder="1"/>
    <xf numFmtId="44" fontId="1" fillId="0" borderId="3" xfId="0" applyNumberFormat="1" applyFont="1" applyBorder="1"/>
    <xf numFmtId="10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C1" zoomScale="85" zoomScaleNormal="85" workbookViewId="0">
      <selection activeCell="L33" sqref="L33"/>
    </sheetView>
  </sheetViews>
  <sheetFormatPr defaultRowHeight="15.05"/>
  <cols>
    <col min="1" max="1" width="13.6640625" style="12" hidden="1" customWidth="1"/>
    <col min="2" max="2" width="0" style="13" hidden="1" customWidth="1"/>
    <col min="3" max="3" width="23.33203125" style="13" bestFit="1" customWidth="1"/>
    <col min="4" max="4" width="8" style="19" bestFit="1" customWidth="1"/>
    <col min="5" max="5" width="15" style="12" bestFit="1" customWidth="1"/>
    <col min="6" max="6" width="27.77734375" style="12" customWidth="1"/>
    <col min="7" max="7" width="11.5546875" bestFit="1" customWidth="1"/>
    <col min="8" max="8" width="13.6640625" style="12" hidden="1" customWidth="1"/>
    <col min="9" max="9" width="0" style="13" hidden="1" customWidth="1"/>
    <col min="10" max="10" width="4.33203125" style="23" customWidth="1"/>
    <col min="11" max="11" width="23.33203125" style="13" bestFit="1" customWidth="1"/>
    <col min="12" max="12" width="9" style="19" bestFit="1" customWidth="1"/>
    <col min="13" max="13" width="15" style="12" bestFit="1" customWidth="1"/>
    <col min="14" max="14" width="28" style="12" bestFit="1" customWidth="1"/>
    <col min="15" max="15" width="10.33203125" bestFit="1" customWidth="1"/>
  </cols>
  <sheetData>
    <row r="1" spans="1:17" s="5" customFormat="1">
      <c r="A1" s="1"/>
      <c r="B1" s="2"/>
      <c r="C1" s="20" t="s">
        <v>12</v>
      </c>
      <c r="D1" s="21"/>
      <c r="E1" s="21"/>
      <c r="F1" s="21"/>
      <c r="G1" s="21"/>
      <c r="H1" s="3"/>
      <c r="I1" s="4"/>
      <c r="J1" s="22"/>
      <c r="K1" s="20" t="s">
        <v>13</v>
      </c>
      <c r="L1" s="21"/>
      <c r="M1" s="21"/>
      <c r="N1" s="21"/>
      <c r="O1" s="21"/>
    </row>
    <row r="2" spans="1:17" s="30" customFormat="1" ht="30.05">
      <c r="A2" s="24" t="s">
        <v>0</v>
      </c>
      <c r="B2" s="25"/>
      <c r="C2" s="26" t="s">
        <v>1</v>
      </c>
      <c r="D2" s="27"/>
      <c r="E2" s="28" t="s">
        <v>2</v>
      </c>
      <c r="F2" s="28" t="s">
        <v>7</v>
      </c>
      <c r="G2" s="29" t="s">
        <v>3</v>
      </c>
      <c r="H2" s="28" t="s">
        <v>0</v>
      </c>
      <c r="I2" s="26"/>
      <c r="J2" s="23"/>
      <c r="K2" s="26" t="s">
        <v>1</v>
      </c>
      <c r="L2" s="27"/>
      <c r="M2" s="28" t="s">
        <v>2</v>
      </c>
      <c r="N2" s="28" t="s">
        <v>8</v>
      </c>
      <c r="O2" s="29" t="s">
        <v>4</v>
      </c>
    </row>
    <row r="3" spans="1:17">
      <c r="A3" s="12">
        <v>1000000</v>
      </c>
      <c r="C3" s="14">
        <v>0.1</v>
      </c>
      <c r="D3" s="14">
        <f>1+C3</f>
        <v>1.1000000000000001</v>
      </c>
      <c r="E3" s="15">
        <v>1000000</v>
      </c>
      <c r="F3" s="31">
        <f>0.0713*E3</f>
        <v>71300</v>
      </c>
      <c r="G3" s="16">
        <f>F3/12</f>
        <v>5941.666666666667</v>
      </c>
      <c r="H3" s="15">
        <v>1000000</v>
      </c>
      <c r="I3" s="14"/>
      <c r="K3" s="14">
        <v>0.1</v>
      </c>
      <c r="L3" s="14">
        <f>1+K3</f>
        <v>1.1000000000000001</v>
      </c>
      <c r="M3" s="15">
        <v>1000000</v>
      </c>
      <c r="N3" s="32">
        <f>0.0571*M3</f>
        <v>57100</v>
      </c>
      <c r="O3" s="33">
        <f>N3/12</f>
        <v>4758.333333333333</v>
      </c>
    </row>
    <row r="4" spans="1:17">
      <c r="C4" s="14">
        <v>0.12</v>
      </c>
      <c r="D4" s="14">
        <f t="shared" ref="D4:D32" si="0">1+C4</f>
        <v>1.1200000000000001</v>
      </c>
      <c r="E4" s="15">
        <f>(E3-F3)*(1+C4)</f>
        <v>1040144.0000000001</v>
      </c>
      <c r="F4" s="31">
        <f t="shared" ref="F4:F32" si="1">0.0713*E4</f>
        <v>74162.267200000017</v>
      </c>
      <c r="G4" s="16">
        <f t="shared" ref="G4:G32" si="2">F4/12</f>
        <v>6180.1889333333347</v>
      </c>
      <c r="H4" s="15"/>
      <c r="I4" s="14"/>
      <c r="K4" s="14">
        <v>0.12</v>
      </c>
      <c r="L4" s="14">
        <f t="shared" ref="L4:L32" si="3">1+K4</f>
        <v>1.1200000000000001</v>
      </c>
      <c r="M4" s="15">
        <f>(M3-N3)*(1+K4)</f>
        <v>1056048</v>
      </c>
      <c r="N4" s="32">
        <f t="shared" ref="N4:N32" si="4">0.0571*M4</f>
        <v>60300.340799999998</v>
      </c>
      <c r="O4" s="33">
        <f t="shared" ref="O4:O32" si="5">N4/12</f>
        <v>5025.0284000000001</v>
      </c>
    </row>
    <row r="5" spans="1:17">
      <c r="C5" s="14">
        <v>0.23</v>
      </c>
      <c r="D5" s="14">
        <f t="shared" si="0"/>
        <v>1.23</v>
      </c>
      <c r="E5" s="15">
        <f t="shared" ref="E5:E32" si="6">(E4-F4)*(1+C5)</f>
        <v>1188157.531344</v>
      </c>
      <c r="F5" s="31">
        <f t="shared" si="1"/>
        <v>84715.631984827211</v>
      </c>
      <c r="G5" s="16">
        <f t="shared" si="2"/>
        <v>7059.6359987356009</v>
      </c>
      <c r="H5" s="15"/>
      <c r="I5" s="14"/>
      <c r="K5" s="14">
        <v>0.23</v>
      </c>
      <c r="L5" s="14">
        <f t="shared" si="3"/>
        <v>1.23</v>
      </c>
      <c r="M5" s="15">
        <f t="shared" ref="M5:M32" si="7">(M4-N4)*(1+K5)</f>
        <v>1224769.620816</v>
      </c>
      <c r="N5" s="32">
        <f t="shared" si="4"/>
        <v>69934.345348593604</v>
      </c>
      <c r="O5" s="33">
        <f t="shared" si="5"/>
        <v>5827.8621123828007</v>
      </c>
    </row>
    <row r="6" spans="1:17">
      <c r="C6" s="14">
        <v>0.06</v>
      </c>
      <c r="D6" s="14">
        <f t="shared" si="0"/>
        <v>1.06</v>
      </c>
      <c r="E6" s="15">
        <f t="shared" si="6"/>
        <v>1169648.4133207235</v>
      </c>
      <c r="F6" s="31">
        <f t="shared" si="1"/>
        <v>83395.931869767592</v>
      </c>
      <c r="G6" s="16">
        <f t="shared" si="2"/>
        <v>6949.660989147299</v>
      </c>
      <c r="H6" s="15"/>
      <c r="I6" s="14"/>
      <c r="K6" s="14">
        <v>0.06</v>
      </c>
      <c r="L6" s="14">
        <f t="shared" si="3"/>
        <v>1.06</v>
      </c>
      <c r="M6" s="15">
        <f t="shared" si="7"/>
        <v>1224125.3919954509</v>
      </c>
      <c r="N6" s="32">
        <f t="shared" si="4"/>
        <v>69897.559882940244</v>
      </c>
      <c r="O6" s="33">
        <f t="shared" si="5"/>
        <v>5824.796656911687</v>
      </c>
    </row>
    <row r="7" spans="1:17">
      <c r="C7" s="14">
        <v>-7.0000000000000007E-2</v>
      </c>
      <c r="D7" s="14">
        <f t="shared" si="0"/>
        <v>0.92999999999999994</v>
      </c>
      <c r="E7" s="15">
        <f t="shared" si="6"/>
        <v>1010214.8077493889</v>
      </c>
      <c r="F7" s="31">
        <f t="shared" si="1"/>
        <v>72028.31579253143</v>
      </c>
      <c r="G7" s="16">
        <f t="shared" si="2"/>
        <v>6002.3596493776195</v>
      </c>
      <c r="H7" s="15"/>
      <c r="I7" s="14"/>
      <c r="K7" s="14">
        <v>-7.0000000000000007E-2</v>
      </c>
      <c r="L7" s="14">
        <f t="shared" si="3"/>
        <v>0.92999999999999994</v>
      </c>
      <c r="M7" s="15">
        <f t="shared" si="7"/>
        <v>1073431.8838646349</v>
      </c>
      <c r="N7" s="32">
        <f t="shared" si="4"/>
        <v>61292.960568670649</v>
      </c>
      <c r="O7" s="33">
        <f t="shared" si="5"/>
        <v>5107.7467140558874</v>
      </c>
      <c r="Q7" s="11" t="s">
        <v>5</v>
      </c>
    </row>
    <row r="8" spans="1:17">
      <c r="C8" s="14">
        <v>-0.15</v>
      </c>
      <c r="D8" s="14">
        <f t="shared" si="0"/>
        <v>0.85</v>
      </c>
      <c r="E8" s="15">
        <f t="shared" si="6"/>
        <v>797458.51816332876</v>
      </c>
      <c r="F8" s="31">
        <f t="shared" si="1"/>
        <v>56858.792345045345</v>
      </c>
      <c r="G8" s="16">
        <f t="shared" si="2"/>
        <v>4738.2326954204455</v>
      </c>
      <c r="H8" s="15"/>
      <c r="I8" s="14"/>
      <c r="K8" s="14">
        <v>-0.15</v>
      </c>
      <c r="L8" s="14">
        <f t="shared" si="3"/>
        <v>0.85</v>
      </c>
      <c r="M8" s="15">
        <f t="shared" si="7"/>
        <v>860318.08480156958</v>
      </c>
      <c r="N8" s="32">
        <f t="shared" si="4"/>
        <v>49124.16264216962</v>
      </c>
      <c r="O8" s="33">
        <f t="shared" si="5"/>
        <v>4093.6802201808018</v>
      </c>
      <c r="Q8" s="11" t="s">
        <v>6</v>
      </c>
    </row>
    <row r="9" spans="1:17">
      <c r="C9" s="14">
        <v>-0.2</v>
      </c>
      <c r="D9" s="14">
        <f t="shared" si="0"/>
        <v>0.8</v>
      </c>
      <c r="E9" s="15">
        <f t="shared" si="6"/>
        <v>592479.78065462678</v>
      </c>
      <c r="F9" s="31">
        <f t="shared" si="1"/>
        <v>42243.808360674891</v>
      </c>
      <c r="G9" s="16">
        <f t="shared" si="2"/>
        <v>3520.3173633895744</v>
      </c>
      <c r="H9" s="15"/>
      <c r="I9" s="14"/>
      <c r="K9" s="14">
        <v>-0.2</v>
      </c>
      <c r="L9" s="14">
        <f t="shared" si="3"/>
        <v>0.8</v>
      </c>
      <c r="M9" s="15">
        <f t="shared" si="7"/>
        <v>648955.13772751996</v>
      </c>
      <c r="N9" s="32">
        <f t="shared" si="4"/>
        <v>37055.33836424139</v>
      </c>
      <c r="O9" s="33">
        <f t="shared" si="5"/>
        <v>3087.9448636867824</v>
      </c>
      <c r="Q9" s="11" t="s">
        <v>9</v>
      </c>
    </row>
    <row r="10" spans="1:17">
      <c r="C10" s="14">
        <v>-0.25</v>
      </c>
      <c r="D10" s="14">
        <f t="shared" si="0"/>
        <v>0.75</v>
      </c>
      <c r="E10" s="15">
        <f t="shared" si="6"/>
        <v>412676.97922046389</v>
      </c>
      <c r="F10" s="31">
        <f t="shared" si="1"/>
        <v>29423.868618419077</v>
      </c>
      <c r="G10" s="16">
        <f t="shared" si="2"/>
        <v>2451.989051534923</v>
      </c>
      <c r="H10" s="15"/>
      <c r="I10" s="14"/>
      <c r="K10" s="14">
        <v>-0.25</v>
      </c>
      <c r="L10" s="14">
        <f t="shared" si="3"/>
        <v>0.75</v>
      </c>
      <c r="M10" s="15">
        <f t="shared" si="7"/>
        <v>458924.84952245891</v>
      </c>
      <c r="N10" s="32">
        <f t="shared" si="4"/>
        <v>26204.608907732403</v>
      </c>
      <c r="O10" s="33">
        <f t="shared" si="5"/>
        <v>2183.7174089777004</v>
      </c>
    </row>
    <row r="11" spans="1:17">
      <c r="C11" s="14">
        <v>0.33</v>
      </c>
      <c r="D11" s="14">
        <f t="shared" si="0"/>
        <v>1.33</v>
      </c>
      <c r="E11" s="15">
        <f t="shared" si="6"/>
        <v>509726.63710071961</v>
      </c>
      <c r="F11" s="31">
        <f t="shared" si="1"/>
        <v>36343.509225281312</v>
      </c>
      <c r="G11" s="16">
        <f t="shared" si="2"/>
        <v>3028.6257687734428</v>
      </c>
      <c r="H11" s="15"/>
      <c r="I11" s="14"/>
      <c r="K11" s="14">
        <v>0.33</v>
      </c>
      <c r="L11" s="14">
        <f t="shared" si="3"/>
        <v>1.33</v>
      </c>
      <c r="M11" s="15">
        <f t="shared" si="7"/>
        <v>575517.92001758632</v>
      </c>
      <c r="N11" s="32">
        <f t="shared" si="4"/>
        <v>32862.073233004179</v>
      </c>
      <c r="O11" s="33">
        <f t="shared" si="5"/>
        <v>2738.5061027503484</v>
      </c>
    </row>
    <row r="12" spans="1:17">
      <c r="C12" s="14">
        <v>0.25</v>
      </c>
      <c r="D12" s="14">
        <f t="shared" si="0"/>
        <v>1.25</v>
      </c>
      <c r="E12" s="15">
        <f t="shared" si="6"/>
        <v>591728.90984429792</v>
      </c>
      <c r="F12" s="31">
        <f t="shared" si="1"/>
        <v>42190.27127189844</v>
      </c>
      <c r="G12" s="16">
        <f t="shared" si="2"/>
        <v>3515.8559393248702</v>
      </c>
      <c r="H12" s="15"/>
      <c r="I12" s="14"/>
      <c r="K12" s="14">
        <v>0.25</v>
      </c>
      <c r="L12" s="14">
        <f t="shared" si="3"/>
        <v>1.25</v>
      </c>
      <c r="M12" s="15">
        <f t="shared" si="7"/>
        <v>678319.80848072772</v>
      </c>
      <c r="N12" s="32">
        <f t="shared" si="4"/>
        <v>38732.061064249552</v>
      </c>
      <c r="O12" s="33">
        <f t="shared" si="5"/>
        <v>3227.6717553541293</v>
      </c>
    </row>
    <row r="13" spans="1:17">
      <c r="C13" s="14">
        <v>0.18</v>
      </c>
      <c r="D13" s="14">
        <f t="shared" si="0"/>
        <v>1.18</v>
      </c>
      <c r="E13" s="15">
        <f t="shared" si="6"/>
        <v>648455.59351543139</v>
      </c>
      <c r="F13" s="31">
        <f t="shared" si="1"/>
        <v>46234.883817650261</v>
      </c>
      <c r="G13" s="16">
        <f t="shared" si="2"/>
        <v>3852.9069848041886</v>
      </c>
      <c r="H13" s="15"/>
      <c r="I13" s="14"/>
      <c r="K13" s="14">
        <v>0.18</v>
      </c>
      <c r="L13" s="14">
        <f t="shared" si="3"/>
        <v>1.18</v>
      </c>
      <c r="M13" s="15">
        <f t="shared" si="7"/>
        <v>754713.54195144412</v>
      </c>
      <c r="N13" s="32">
        <f t="shared" si="4"/>
        <v>43094.143245427455</v>
      </c>
      <c r="O13" s="33">
        <f t="shared" si="5"/>
        <v>3591.1786037856214</v>
      </c>
    </row>
    <row r="14" spans="1:17">
      <c r="C14" s="14">
        <v>0.25</v>
      </c>
      <c r="D14" s="14">
        <f t="shared" si="0"/>
        <v>1.25</v>
      </c>
      <c r="E14" s="15">
        <f t="shared" si="6"/>
        <v>752775.88712222641</v>
      </c>
      <c r="F14" s="31">
        <f t="shared" si="1"/>
        <v>53672.920751814745</v>
      </c>
      <c r="G14" s="16">
        <f t="shared" si="2"/>
        <v>4472.7433959845621</v>
      </c>
      <c r="H14" s="15"/>
      <c r="I14" s="14"/>
      <c r="K14" s="14">
        <v>0.25</v>
      </c>
      <c r="L14" s="14">
        <f t="shared" si="3"/>
        <v>1.25</v>
      </c>
      <c r="M14" s="15">
        <f t="shared" si="7"/>
        <v>889524.24838252086</v>
      </c>
      <c r="N14" s="32">
        <f t="shared" si="4"/>
        <v>50791.834582641939</v>
      </c>
      <c r="O14" s="33">
        <f t="shared" si="5"/>
        <v>4232.6528818868283</v>
      </c>
    </row>
    <row r="15" spans="1:17">
      <c r="C15" s="14">
        <v>0.33</v>
      </c>
      <c r="D15" s="14">
        <f t="shared" si="0"/>
        <v>1.33</v>
      </c>
      <c r="E15" s="15">
        <f t="shared" si="6"/>
        <v>929806.94527264754</v>
      </c>
      <c r="F15" s="31">
        <f t="shared" si="1"/>
        <v>66295.235197939779</v>
      </c>
      <c r="G15" s="16">
        <f t="shared" si="2"/>
        <v>5524.6029331616483</v>
      </c>
      <c r="H15" s="15"/>
      <c r="I15" s="14"/>
      <c r="K15" s="14">
        <v>0.33</v>
      </c>
      <c r="L15" s="14">
        <f t="shared" si="3"/>
        <v>1.33</v>
      </c>
      <c r="M15" s="15">
        <f t="shared" si="7"/>
        <v>1115514.1103538391</v>
      </c>
      <c r="N15" s="32">
        <f t="shared" si="4"/>
        <v>63695.855701204215</v>
      </c>
      <c r="O15" s="33">
        <f t="shared" si="5"/>
        <v>5307.9879751003509</v>
      </c>
    </row>
    <row r="16" spans="1:17">
      <c r="C16" s="14">
        <v>0.21</v>
      </c>
      <c r="D16" s="14">
        <f t="shared" si="0"/>
        <v>1.21</v>
      </c>
      <c r="E16" s="15">
        <f t="shared" si="6"/>
        <v>1044849.1691903963</v>
      </c>
      <c r="F16" s="31">
        <f t="shared" si="1"/>
        <v>74497.745763275263</v>
      </c>
      <c r="G16" s="16">
        <f t="shared" si="2"/>
        <v>6208.1454802729386</v>
      </c>
      <c r="H16" s="15"/>
      <c r="I16" s="14"/>
      <c r="K16" s="14">
        <v>0.21</v>
      </c>
      <c r="L16" s="14">
        <f t="shared" si="3"/>
        <v>1.21</v>
      </c>
      <c r="M16" s="15">
        <f t="shared" si="7"/>
        <v>1272700.0881296883</v>
      </c>
      <c r="N16" s="32">
        <f t="shared" si="4"/>
        <v>72671.175032205196</v>
      </c>
      <c r="O16" s="33">
        <f t="shared" si="5"/>
        <v>6055.9312526837666</v>
      </c>
    </row>
    <row r="17" spans="3:15">
      <c r="C17" s="14">
        <v>7.0000000000000007E-2</v>
      </c>
      <c r="D17" s="14">
        <f t="shared" si="0"/>
        <v>1.07</v>
      </c>
      <c r="E17" s="15">
        <f t="shared" si="6"/>
        <v>1038276.0230670195</v>
      </c>
      <c r="F17" s="31">
        <f t="shared" si="1"/>
        <v>74029.08044467849</v>
      </c>
      <c r="G17" s="16">
        <f t="shared" si="2"/>
        <v>6169.0900370565405</v>
      </c>
      <c r="H17" s="15"/>
      <c r="I17" s="14"/>
      <c r="K17" s="14">
        <v>7.0000000000000007E-2</v>
      </c>
      <c r="L17" s="14">
        <f t="shared" si="3"/>
        <v>1.07</v>
      </c>
      <c r="M17" s="15">
        <f t="shared" si="7"/>
        <v>1284030.9370143069</v>
      </c>
      <c r="N17" s="32">
        <f t="shared" si="4"/>
        <v>73318.166503516928</v>
      </c>
      <c r="O17" s="33">
        <f t="shared" si="5"/>
        <v>6109.847208626411</v>
      </c>
    </row>
    <row r="18" spans="3:15">
      <c r="C18" s="14">
        <v>0.02</v>
      </c>
      <c r="D18" s="14">
        <f t="shared" si="0"/>
        <v>1.02</v>
      </c>
      <c r="E18" s="15">
        <f t="shared" si="6"/>
        <v>983531.88147478784</v>
      </c>
      <c r="F18" s="31">
        <f t="shared" si="1"/>
        <v>70125.823149152377</v>
      </c>
      <c r="G18" s="16">
        <f t="shared" si="2"/>
        <v>5843.8185957626984</v>
      </c>
      <c r="H18" s="15"/>
      <c r="I18" s="14"/>
      <c r="K18" s="14">
        <v>0.02</v>
      </c>
      <c r="L18" s="14">
        <f t="shared" si="3"/>
        <v>1.02</v>
      </c>
      <c r="M18" s="15">
        <f t="shared" si="7"/>
        <v>1234927.0259210058</v>
      </c>
      <c r="N18" s="32">
        <f t="shared" si="4"/>
        <v>70514.333180089423</v>
      </c>
      <c r="O18" s="33">
        <f t="shared" si="5"/>
        <v>5876.1944316741183</v>
      </c>
    </row>
    <row r="19" spans="3:15">
      <c r="C19" s="14">
        <v>-0.33</v>
      </c>
      <c r="D19" s="14">
        <f t="shared" si="0"/>
        <v>0.66999999999999993</v>
      </c>
      <c r="E19" s="15">
        <f t="shared" si="6"/>
        <v>611982.05907817569</v>
      </c>
      <c r="F19" s="31">
        <f t="shared" si="1"/>
        <v>43634.320812273931</v>
      </c>
      <c r="G19" s="16">
        <f t="shared" si="2"/>
        <v>3636.1934010228274</v>
      </c>
      <c r="H19" s="15"/>
      <c r="I19" s="14"/>
      <c r="K19" s="14">
        <v>-0.33</v>
      </c>
      <c r="L19" s="14">
        <f t="shared" si="3"/>
        <v>0.66999999999999993</v>
      </c>
      <c r="M19" s="15">
        <f t="shared" si="7"/>
        <v>780156.5041364138</v>
      </c>
      <c r="N19" s="32">
        <f t="shared" si="4"/>
        <v>44546.936386189227</v>
      </c>
      <c r="O19" s="33">
        <f t="shared" si="5"/>
        <v>3712.2446988491024</v>
      </c>
    </row>
    <row r="20" spans="3:15">
      <c r="C20" s="14">
        <v>-0.18</v>
      </c>
      <c r="D20" s="14">
        <f t="shared" si="0"/>
        <v>0.82000000000000006</v>
      </c>
      <c r="E20" s="15">
        <f t="shared" si="6"/>
        <v>466045.14537803951</v>
      </c>
      <c r="F20" s="31">
        <f t="shared" si="1"/>
        <v>33229.018865454222</v>
      </c>
      <c r="G20" s="16">
        <f t="shared" si="2"/>
        <v>2769.0849054545183</v>
      </c>
      <c r="H20" s="15"/>
      <c r="I20" s="14"/>
      <c r="K20" s="14">
        <v>-0.18</v>
      </c>
      <c r="L20" s="14">
        <f t="shared" si="3"/>
        <v>0.82000000000000006</v>
      </c>
      <c r="M20" s="15">
        <f t="shared" si="7"/>
        <v>603199.84555518418</v>
      </c>
      <c r="N20" s="32">
        <f t="shared" si="4"/>
        <v>34442.711181201012</v>
      </c>
      <c r="O20" s="33">
        <f t="shared" si="5"/>
        <v>2870.2259317667508</v>
      </c>
    </row>
    <row r="21" spans="3:15">
      <c r="C21" s="14">
        <v>-0.04</v>
      </c>
      <c r="D21" s="14">
        <f t="shared" si="0"/>
        <v>0.96</v>
      </c>
      <c r="E21" s="15">
        <f t="shared" si="6"/>
        <v>415503.48145208182</v>
      </c>
      <c r="F21" s="31">
        <f t="shared" si="1"/>
        <v>29625.398227533435</v>
      </c>
      <c r="G21" s="17">
        <f t="shared" si="2"/>
        <v>2468.7831856277862</v>
      </c>
      <c r="H21" s="15"/>
      <c r="I21" s="14"/>
      <c r="K21" s="14">
        <v>-0.04</v>
      </c>
      <c r="L21" s="14">
        <f t="shared" si="3"/>
        <v>0.96</v>
      </c>
      <c r="M21" s="15">
        <f t="shared" si="7"/>
        <v>546006.84899902379</v>
      </c>
      <c r="N21" s="32">
        <f t="shared" si="4"/>
        <v>31176.991077844257</v>
      </c>
      <c r="O21" s="33">
        <f t="shared" si="5"/>
        <v>2598.0825898203548</v>
      </c>
    </row>
    <row r="22" spans="3:15">
      <c r="C22" s="14">
        <v>-0.03</v>
      </c>
      <c r="D22" s="14">
        <f t="shared" si="0"/>
        <v>0.97</v>
      </c>
      <c r="E22" s="15">
        <f t="shared" si="6"/>
        <v>374301.74072781194</v>
      </c>
      <c r="F22" s="31">
        <f t="shared" si="1"/>
        <v>26687.714113892991</v>
      </c>
      <c r="G22" s="17">
        <f t="shared" si="2"/>
        <v>2223.9761761577493</v>
      </c>
      <c r="H22" s="15"/>
      <c r="I22" s="14"/>
      <c r="K22" s="14">
        <v>-0.03</v>
      </c>
      <c r="L22" s="14">
        <f t="shared" si="3"/>
        <v>0.97</v>
      </c>
      <c r="M22" s="15">
        <f t="shared" si="7"/>
        <v>499384.96218354412</v>
      </c>
      <c r="N22" s="32">
        <f t="shared" si="4"/>
        <v>28514.881340680367</v>
      </c>
      <c r="O22" s="34">
        <f t="shared" si="5"/>
        <v>2376.240111723364</v>
      </c>
    </row>
    <row r="23" spans="3:15">
      <c r="C23" s="14">
        <v>0.04</v>
      </c>
      <c r="D23" s="14">
        <f t="shared" si="0"/>
        <v>1.04</v>
      </c>
      <c r="E23" s="15">
        <f t="shared" si="6"/>
        <v>361518.58767847571</v>
      </c>
      <c r="F23" s="31">
        <f t="shared" si="1"/>
        <v>25776.275301475318</v>
      </c>
      <c r="G23" s="17">
        <f t="shared" si="2"/>
        <v>2148.0229417896098</v>
      </c>
      <c r="H23" s="15"/>
      <c r="I23" s="14"/>
      <c r="K23" s="14">
        <v>0.04</v>
      </c>
      <c r="L23" s="14">
        <f t="shared" si="3"/>
        <v>1.04</v>
      </c>
      <c r="M23" s="15">
        <f t="shared" si="7"/>
        <v>489704.88407657831</v>
      </c>
      <c r="N23" s="32">
        <f t="shared" si="4"/>
        <v>27962.14888077262</v>
      </c>
      <c r="O23" s="34">
        <f t="shared" si="5"/>
        <v>2330.1790733977182</v>
      </c>
    </row>
    <row r="24" spans="3:15">
      <c r="C24" s="14">
        <v>0.06</v>
      </c>
      <c r="D24" s="14">
        <f t="shared" si="0"/>
        <v>1.06</v>
      </c>
      <c r="E24" s="15">
        <f t="shared" si="6"/>
        <v>355886.85111962043</v>
      </c>
      <c r="F24" s="31">
        <f t="shared" si="1"/>
        <v>25374.732484828939</v>
      </c>
      <c r="G24" s="17">
        <f t="shared" si="2"/>
        <v>2114.5610404024114</v>
      </c>
      <c r="H24" s="15"/>
      <c r="I24" s="14"/>
      <c r="K24" s="14">
        <v>0.06</v>
      </c>
      <c r="L24" s="14">
        <f t="shared" si="3"/>
        <v>1.06</v>
      </c>
      <c r="M24" s="15">
        <f t="shared" si="7"/>
        <v>489447.29930755403</v>
      </c>
      <c r="N24" s="32">
        <f t="shared" si="4"/>
        <v>27947.440790461333</v>
      </c>
      <c r="O24" s="34">
        <f t="shared" si="5"/>
        <v>2328.9533992051111</v>
      </c>
    </row>
    <row r="25" spans="3:15">
      <c r="C25" s="14">
        <v>0.09</v>
      </c>
      <c r="D25" s="14">
        <f t="shared" si="0"/>
        <v>1.0900000000000001</v>
      </c>
      <c r="E25" s="15">
        <f t="shared" si="6"/>
        <v>360258.20931192278</v>
      </c>
      <c r="F25" s="31">
        <f t="shared" si="1"/>
        <v>25686.410323940094</v>
      </c>
      <c r="G25" s="17">
        <f t="shared" si="2"/>
        <v>2140.5341936616746</v>
      </c>
      <c r="H25" s="15"/>
      <c r="I25" s="14"/>
      <c r="K25" s="14">
        <v>0.09</v>
      </c>
      <c r="L25" s="14">
        <f t="shared" si="3"/>
        <v>1.0900000000000001</v>
      </c>
      <c r="M25" s="15">
        <f t="shared" si="7"/>
        <v>503034.84578363108</v>
      </c>
      <c r="N25" s="32">
        <f t="shared" si="4"/>
        <v>28723.289694245334</v>
      </c>
      <c r="O25" s="34">
        <f t="shared" si="5"/>
        <v>2393.6074745204446</v>
      </c>
    </row>
    <row r="26" spans="3:15">
      <c r="C26" s="14">
        <v>0.11</v>
      </c>
      <c r="D26" s="14">
        <f t="shared" si="0"/>
        <v>1.1100000000000001</v>
      </c>
      <c r="E26" s="15">
        <f t="shared" si="6"/>
        <v>371374.6968766608</v>
      </c>
      <c r="F26" s="31">
        <f t="shared" si="1"/>
        <v>26479.015887305915</v>
      </c>
      <c r="G26" s="17">
        <f t="shared" si="2"/>
        <v>2206.5846572754931</v>
      </c>
      <c r="H26" s="15"/>
      <c r="I26" s="14"/>
      <c r="K26" s="14">
        <v>0.11</v>
      </c>
      <c r="L26" s="14">
        <f t="shared" si="3"/>
        <v>1.1100000000000001</v>
      </c>
      <c r="M26" s="15">
        <f t="shared" si="7"/>
        <v>526485.8272592182</v>
      </c>
      <c r="N26" s="32">
        <f t="shared" si="4"/>
        <v>30062.340736501359</v>
      </c>
      <c r="O26" s="33">
        <f t="shared" si="5"/>
        <v>2505.1950613751133</v>
      </c>
    </row>
    <row r="27" spans="3:15">
      <c r="C27" s="14">
        <v>0.15</v>
      </c>
      <c r="D27" s="14">
        <f t="shared" si="0"/>
        <v>1.1499999999999999</v>
      </c>
      <c r="E27" s="15">
        <f t="shared" si="6"/>
        <v>396630.03313775809</v>
      </c>
      <c r="F27" s="31">
        <f t="shared" si="1"/>
        <v>28279.721362722154</v>
      </c>
      <c r="G27" s="17">
        <f t="shared" si="2"/>
        <v>2356.6434468935126</v>
      </c>
      <c r="H27" s="15"/>
      <c r="I27" s="14"/>
      <c r="K27" s="14">
        <v>0.15</v>
      </c>
      <c r="L27" s="14">
        <f t="shared" si="3"/>
        <v>1.1499999999999999</v>
      </c>
      <c r="M27" s="15">
        <f t="shared" si="7"/>
        <v>570887.00950112427</v>
      </c>
      <c r="N27" s="32">
        <f t="shared" si="4"/>
        <v>32597.648242514195</v>
      </c>
      <c r="O27" s="33">
        <f t="shared" si="5"/>
        <v>2716.4706868761828</v>
      </c>
    </row>
    <row r="28" spans="3:15">
      <c r="C28" s="14">
        <v>0.23</v>
      </c>
      <c r="D28" s="14">
        <f t="shared" si="0"/>
        <v>1.23</v>
      </c>
      <c r="E28" s="15">
        <f t="shared" si="6"/>
        <v>453070.88348329416</v>
      </c>
      <c r="F28" s="31">
        <f t="shared" si="1"/>
        <v>32303.953992358875</v>
      </c>
      <c r="G28" s="16">
        <f t="shared" si="2"/>
        <v>2691.9961660299064</v>
      </c>
      <c r="H28" s="15"/>
      <c r="I28" s="14"/>
      <c r="K28" s="14">
        <v>0.23</v>
      </c>
      <c r="L28" s="14">
        <f t="shared" si="3"/>
        <v>1.23</v>
      </c>
      <c r="M28" s="15">
        <f t="shared" si="7"/>
        <v>662095.9143480903</v>
      </c>
      <c r="N28" s="32">
        <f t="shared" si="4"/>
        <v>37805.676709275955</v>
      </c>
      <c r="O28" s="33">
        <f t="shared" si="5"/>
        <v>3150.4730591063294</v>
      </c>
    </row>
    <row r="29" spans="3:15">
      <c r="C29" s="14">
        <v>0.28000000000000003</v>
      </c>
      <c r="D29" s="14">
        <f t="shared" si="0"/>
        <v>1.28</v>
      </c>
      <c r="E29" s="15">
        <f t="shared" si="6"/>
        <v>538581.66974839719</v>
      </c>
      <c r="F29" s="31">
        <f t="shared" si="1"/>
        <v>38400.873053060721</v>
      </c>
      <c r="G29" s="16">
        <f t="shared" si="2"/>
        <v>3200.0727544217266</v>
      </c>
      <c r="H29" s="15"/>
      <c r="I29" s="14"/>
      <c r="K29" s="14">
        <v>0.28000000000000003</v>
      </c>
      <c r="L29" s="14">
        <f t="shared" si="3"/>
        <v>1.28</v>
      </c>
      <c r="M29" s="15">
        <f t="shared" si="7"/>
        <v>799091.50417768245</v>
      </c>
      <c r="N29" s="32">
        <f t="shared" si="4"/>
        <v>45628.124888545666</v>
      </c>
      <c r="O29" s="33">
        <f t="shared" si="5"/>
        <v>3802.3437407121387</v>
      </c>
    </row>
    <row r="30" spans="3:15">
      <c r="C30" s="14">
        <v>0.08</v>
      </c>
      <c r="D30" s="14">
        <f t="shared" si="0"/>
        <v>1.08</v>
      </c>
      <c r="E30" s="15">
        <f t="shared" si="6"/>
        <v>540195.26043096348</v>
      </c>
      <c r="F30" s="31">
        <f t="shared" si="1"/>
        <v>38515.922068727697</v>
      </c>
      <c r="G30" s="16">
        <f t="shared" si="2"/>
        <v>3209.6601723939748</v>
      </c>
      <c r="H30" s="15"/>
      <c r="I30" s="14"/>
      <c r="K30" s="14">
        <v>0.08</v>
      </c>
      <c r="L30" s="14">
        <f t="shared" si="3"/>
        <v>1.08</v>
      </c>
      <c r="M30" s="15">
        <f t="shared" si="7"/>
        <v>813740.4496322677</v>
      </c>
      <c r="N30" s="32">
        <f t="shared" si="4"/>
        <v>46464.579674002482</v>
      </c>
      <c r="O30" s="33">
        <f t="shared" si="5"/>
        <v>3872.0483061668733</v>
      </c>
    </row>
    <row r="31" spans="3:15">
      <c r="C31" s="14">
        <v>0.09</v>
      </c>
      <c r="D31" s="14">
        <f t="shared" si="0"/>
        <v>1.0900000000000001</v>
      </c>
      <c r="E31" s="15">
        <f t="shared" si="6"/>
        <v>546830.47881483706</v>
      </c>
      <c r="F31" s="31">
        <f t="shared" si="1"/>
        <v>38989.013139497882</v>
      </c>
      <c r="G31" s="35">
        <f t="shared" si="2"/>
        <v>3249.08442829149</v>
      </c>
      <c r="H31" s="15"/>
      <c r="I31" s="14"/>
      <c r="K31" s="14">
        <v>0.09</v>
      </c>
      <c r="L31" s="14">
        <f t="shared" si="3"/>
        <v>1.0900000000000001</v>
      </c>
      <c r="M31" s="15">
        <f t="shared" si="7"/>
        <v>836330.69825450913</v>
      </c>
      <c r="N31" s="32">
        <f t="shared" si="4"/>
        <v>47754.482870332467</v>
      </c>
      <c r="O31" s="33">
        <f t="shared" si="5"/>
        <v>3979.5402391943721</v>
      </c>
    </row>
    <row r="32" spans="3:15">
      <c r="C32" s="14">
        <v>0.11</v>
      </c>
      <c r="D32" s="14">
        <f t="shared" si="0"/>
        <v>1.1100000000000001</v>
      </c>
      <c r="E32" s="18">
        <f t="shared" si="6"/>
        <v>563704.02689962648</v>
      </c>
      <c r="F32" s="31">
        <f t="shared" si="1"/>
        <v>40192.097117943369</v>
      </c>
      <c r="G32" s="35">
        <f t="shared" si="2"/>
        <v>3349.3414264952808</v>
      </c>
      <c r="H32" s="15"/>
      <c r="I32" s="14"/>
      <c r="K32" s="14">
        <v>0.11</v>
      </c>
      <c r="L32" s="14">
        <f t="shared" si="3"/>
        <v>1.1100000000000001</v>
      </c>
      <c r="M32" s="35">
        <f t="shared" si="7"/>
        <v>875319.59907643625</v>
      </c>
      <c r="N32" s="32">
        <f t="shared" si="4"/>
        <v>49980.749107264506</v>
      </c>
      <c r="O32" s="33">
        <f t="shared" si="5"/>
        <v>4165.0624256053752</v>
      </c>
    </row>
    <row r="33" spans="1:15" s="11" customFormat="1">
      <c r="A33" s="6"/>
      <c r="B33" s="7">
        <f>((E32-E3)/E3)/30</f>
        <v>-1.4543199103345785E-2</v>
      </c>
      <c r="C33" s="8" t="s">
        <v>10</v>
      </c>
      <c r="D33" s="8">
        <f>(PRODUCT(D3:D32)^(1/30))-1</f>
        <v>5.7146549775302535E-2</v>
      </c>
      <c r="E33" s="9"/>
      <c r="F33" s="9"/>
      <c r="G33" s="10"/>
      <c r="H33" s="36"/>
      <c r="I33" s="8">
        <f>((M32-H3)/H3)/30</f>
        <v>-4.1560133641187916E-3</v>
      </c>
      <c r="J33" s="23"/>
      <c r="K33" s="8" t="s">
        <v>10</v>
      </c>
      <c r="L33" s="8">
        <f>(PRODUCT(L3:L32)^(1/30))-1</f>
        <v>5.7146549775302535E-2</v>
      </c>
      <c r="M33" s="9"/>
      <c r="N33" s="9"/>
      <c r="O33" s="10"/>
    </row>
    <row r="34" spans="1:15" s="11" customFormat="1">
      <c r="A34" s="6"/>
      <c r="B34" s="7"/>
      <c r="C34" s="8" t="s">
        <v>11</v>
      </c>
      <c r="D34" s="37">
        <f>(SUM(C3:C32)/30)</f>
        <v>7.1333333333333332E-2</v>
      </c>
      <c r="E34" s="9"/>
      <c r="F34" s="9"/>
      <c r="G34" s="10"/>
      <c r="H34" s="6"/>
      <c r="I34" s="7"/>
      <c r="J34" s="23"/>
      <c r="K34" s="8" t="s">
        <v>11</v>
      </c>
      <c r="L34" s="8">
        <f>(SUM(K3:K32)/30)</f>
        <v>7.1333333333333332E-2</v>
      </c>
      <c r="M34" s="9"/>
      <c r="N34" s="9"/>
      <c r="O34" s="10"/>
    </row>
  </sheetData>
  <mergeCells count="3">
    <mergeCell ref="C1:G1"/>
    <mergeCell ref="J1:J1048576"/>
    <mergeCell ref="K1:O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Spending Compound or Avg Return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2013-11-06T10:07:02Z</dcterms:modified>
</cp:coreProperties>
</file>