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80C7F6E8-74CE-4801-8342-4C9F6F61349F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L17" i="1" l="1"/>
  <c r="AE24" i="1"/>
  <c r="AE28" i="1"/>
  <c r="AE26" i="1"/>
  <c r="AE23" i="1"/>
  <c r="AE22" i="1"/>
  <c r="AE19" i="1"/>
  <c r="AE18" i="1"/>
  <c r="AE17" i="1"/>
  <c r="AE16" i="1"/>
  <c r="AE15" i="1"/>
  <c r="AE12" i="1"/>
  <c r="AD28" i="1"/>
  <c r="AD26" i="1"/>
  <c r="AD23" i="1"/>
  <c r="AD22" i="1"/>
  <c r="AD19" i="1"/>
  <c r="AD18" i="1"/>
  <c r="AD17" i="1"/>
  <c r="AD16" i="1"/>
  <c r="AD15" i="1"/>
  <c r="AD12" i="1"/>
  <c r="AK24" i="1"/>
  <c r="AK28" i="1"/>
  <c r="AJ28" i="1"/>
  <c r="AI28" i="1"/>
  <c r="AK26" i="1"/>
  <c r="AJ26" i="1"/>
  <c r="AI26" i="1"/>
  <c r="AK23" i="1"/>
  <c r="AJ23" i="1"/>
  <c r="AI23" i="1"/>
  <c r="AK22" i="1"/>
  <c r="AJ22" i="1"/>
  <c r="AI22" i="1"/>
  <c r="AK19" i="1"/>
  <c r="AJ19" i="1"/>
  <c r="AK18" i="1"/>
  <c r="AJ18" i="1"/>
  <c r="AK17" i="1"/>
  <c r="AJ17" i="1"/>
  <c r="AK16" i="1"/>
  <c r="AJ16" i="1"/>
  <c r="AK15" i="1"/>
  <c r="AJ15" i="1"/>
  <c r="AK12" i="1"/>
  <c r="AJ12" i="1"/>
  <c r="AI12" i="1"/>
  <c r="AH28" i="1"/>
  <c r="AG28" i="1"/>
  <c r="AF28" i="1"/>
  <c r="AH26" i="1"/>
  <c r="AG26" i="1"/>
  <c r="AF26" i="1"/>
  <c r="AH24" i="1"/>
  <c r="AH23" i="1"/>
  <c r="AG23" i="1"/>
  <c r="AF23" i="1"/>
  <c r="AH22" i="1"/>
  <c r="AG22" i="1"/>
  <c r="AF22" i="1"/>
  <c r="AH19" i="1"/>
  <c r="AG19" i="1"/>
  <c r="AH18" i="1"/>
  <c r="AG18" i="1"/>
  <c r="AH17" i="1"/>
  <c r="AG17" i="1"/>
  <c r="AH16" i="1"/>
  <c r="AG16" i="1"/>
  <c r="AH15" i="1"/>
  <c r="AG15" i="1"/>
  <c r="AH12" i="1"/>
  <c r="AG12" i="1"/>
  <c r="AF12" i="1"/>
  <c r="AC28" i="1"/>
  <c r="AB28" i="1"/>
  <c r="AA28" i="1"/>
  <c r="AC26" i="1"/>
  <c r="AB26" i="1"/>
  <c r="AA26" i="1"/>
  <c r="AC23" i="1"/>
  <c r="AB23" i="1"/>
  <c r="AA23" i="1"/>
  <c r="AC22" i="1"/>
  <c r="AB22" i="1"/>
  <c r="AA22" i="1"/>
  <c r="AC19" i="1"/>
  <c r="AB19" i="1"/>
  <c r="AC18" i="1"/>
  <c r="AB18" i="1"/>
  <c r="AC17" i="1"/>
  <c r="AB17" i="1"/>
  <c r="AC16" i="1"/>
  <c r="AB16" i="1"/>
  <c r="AC15" i="1"/>
  <c r="AB15" i="1"/>
  <c r="AC12" i="1"/>
  <c r="AB12" i="1"/>
  <c r="AA12" i="1"/>
  <c r="Z28" i="1"/>
  <c r="Y28" i="1"/>
  <c r="X28" i="1"/>
  <c r="Z26" i="1"/>
  <c r="Y26" i="1"/>
  <c r="X26" i="1"/>
  <c r="Z24" i="1"/>
  <c r="Z23" i="1"/>
  <c r="Y23" i="1"/>
  <c r="X23" i="1"/>
  <c r="Z22" i="1"/>
  <c r="Y22" i="1"/>
  <c r="X22" i="1"/>
  <c r="Z19" i="1"/>
  <c r="Y19" i="1"/>
  <c r="Z18" i="1"/>
  <c r="Y18" i="1"/>
  <c r="Z17" i="1"/>
  <c r="Y17" i="1"/>
  <c r="Z16" i="1"/>
  <c r="Y16" i="1"/>
  <c r="Z15" i="1"/>
  <c r="Y15" i="1"/>
  <c r="Z12" i="1"/>
  <c r="Y12" i="1"/>
  <c r="X12" i="1"/>
  <c r="W28" i="1"/>
  <c r="V28" i="1"/>
  <c r="U28" i="1"/>
  <c r="W26" i="1"/>
  <c r="V26" i="1"/>
  <c r="U26" i="1"/>
  <c r="W24" i="1"/>
  <c r="W23" i="1"/>
  <c r="V23" i="1"/>
  <c r="U23" i="1"/>
  <c r="W22" i="1"/>
  <c r="V22" i="1"/>
  <c r="U22" i="1"/>
  <c r="W19" i="1"/>
  <c r="V19" i="1"/>
  <c r="W18" i="1"/>
  <c r="V18" i="1"/>
  <c r="W17" i="1"/>
  <c r="V17" i="1"/>
  <c r="W16" i="1"/>
  <c r="V16" i="1"/>
  <c r="W15" i="1"/>
  <c r="V15" i="1"/>
  <c r="W12" i="1"/>
  <c r="V12" i="1"/>
  <c r="U12" i="1"/>
  <c r="T28" i="1"/>
  <c r="S28" i="1"/>
  <c r="R28" i="1"/>
  <c r="T26" i="1"/>
  <c r="S26" i="1"/>
  <c r="R26" i="1"/>
  <c r="T24" i="1"/>
  <c r="T23" i="1"/>
  <c r="S23" i="1"/>
  <c r="R23" i="1"/>
  <c r="T22" i="1"/>
  <c r="S22" i="1"/>
  <c r="R22" i="1"/>
  <c r="T19" i="1"/>
  <c r="S19" i="1"/>
  <c r="T18" i="1"/>
  <c r="S18" i="1"/>
  <c r="T17" i="1"/>
  <c r="S17" i="1"/>
  <c r="T16" i="1"/>
  <c r="S16" i="1"/>
  <c r="T15" i="1"/>
  <c r="S15" i="1"/>
  <c r="T12" i="1"/>
  <c r="S12" i="1"/>
  <c r="R12" i="1"/>
  <c r="Q28" i="1"/>
  <c r="P28" i="1"/>
  <c r="O28" i="1"/>
  <c r="Q26" i="1"/>
  <c r="P26" i="1"/>
  <c r="O26" i="1"/>
  <c r="Q24" i="1"/>
  <c r="Q23" i="1"/>
  <c r="P23" i="1"/>
  <c r="O23" i="1"/>
  <c r="Q22" i="1"/>
  <c r="P22" i="1"/>
  <c r="O22" i="1"/>
  <c r="Q19" i="1"/>
  <c r="P19" i="1"/>
  <c r="Q18" i="1"/>
  <c r="P18" i="1"/>
  <c r="Q17" i="1"/>
  <c r="P17" i="1"/>
  <c r="Q16" i="1"/>
  <c r="P16" i="1"/>
  <c r="Q15" i="1"/>
  <c r="P15" i="1"/>
  <c r="Q12" i="1"/>
  <c r="P12" i="1"/>
  <c r="O12" i="1"/>
  <c r="N28" i="1"/>
  <c r="M28" i="1"/>
  <c r="L28" i="1"/>
  <c r="N26" i="1"/>
  <c r="M26" i="1"/>
  <c r="L26" i="1"/>
  <c r="N24" i="1"/>
  <c r="N23" i="1"/>
  <c r="M23" i="1"/>
  <c r="L23" i="1"/>
  <c r="N22" i="1"/>
  <c r="M22" i="1"/>
  <c r="L22" i="1"/>
  <c r="N19" i="1"/>
  <c r="M19" i="1"/>
  <c r="N18" i="1"/>
  <c r="M18" i="1"/>
  <c r="N17" i="1"/>
  <c r="M17" i="1"/>
  <c r="N16" i="1"/>
  <c r="M16" i="1"/>
  <c r="N15" i="1"/>
  <c r="M15" i="1"/>
  <c r="N12" i="1"/>
  <c r="M12" i="1"/>
  <c r="L12" i="1"/>
  <c r="K28" i="1"/>
  <c r="J28" i="1"/>
  <c r="I28" i="1"/>
  <c r="K26" i="1"/>
  <c r="J26" i="1"/>
  <c r="I26" i="1"/>
  <c r="K24" i="1"/>
  <c r="K23" i="1"/>
  <c r="J23" i="1"/>
  <c r="I23" i="1"/>
  <c r="K22" i="1"/>
  <c r="J22" i="1"/>
  <c r="I22" i="1"/>
  <c r="K19" i="1"/>
  <c r="J19" i="1"/>
  <c r="K18" i="1"/>
  <c r="J18" i="1"/>
  <c r="K17" i="1"/>
  <c r="J17" i="1"/>
  <c r="K16" i="1"/>
  <c r="J16" i="1"/>
  <c r="K15" i="1"/>
  <c r="J15" i="1"/>
  <c r="K12" i="1"/>
  <c r="J12" i="1"/>
  <c r="I12" i="1"/>
  <c r="H28" i="1"/>
  <c r="G28" i="1"/>
  <c r="F28" i="1"/>
  <c r="H26" i="1"/>
  <c r="G26" i="1"/>
  <c r="F26" i="1"/>
  <c r="H24" i="1"/>
  <c r="H23" i="1"/>
  <c r="G23" i="1"/>
  <c r="F23" i="1"/>
  <c r="H22" i="1"/>
  <c r="G22" i="1"/>
  <c r="F22" i="1"/>
  <c r="H19" i="1"/>
  <c r="G19" i="1"/>
  <c r="H18" i="1"/>
  <c r="G18" i="1"/>
  <c r="H17" i="1"/>
  <c r="G17" i="1"/>
  <c r="H16" i="1"/>
  <c r="G16" i="1"/>
  <c r="H15" i="1"/>
  <c r="G15" i="1"/>
  <c r="H12" i="1"/>
  <c r="G12" i="1"/>
  <c r="F12" i="1"/>
  <c r="E19" i="1"/>
  <c r="E18" i="1"/>
  <c r="E17" i="1"/>
  <c r="E16" i="1"/>
  <c r="E15" i="1"/>
  <c r="D19" i="1"/>
  <c r="D18" i="1"/>
  <c r="D17" i="1"/>
  <c r="D16" i="1"/>
  <c r="D15" i="1"/>
  <c r="C28" i="1" l="1"/>
  <c r="C26" i="1"/>
  <c r="C23" i="1"/>
  <c r="C22" i="1"/>
  <c r="C19" i="1"/>
  <c r="C18" i="1"/>
  <c r="C17" i="1"/>
  <c r="C16" i="1"/>
  <c r="C15" i="1"/>
  <c r="D28" i="1"/>
  <c r="D26" i="1"/>
  <c r="D23" i="1"/>
  <c r="D22" i="1"/>
  <c r="C12" i="1"/>
  <c r="E28" i="1"/>
  <c r="B28" i="1"/>
  <c r="E26" i="1"/>
  <c r="B26" i="1"/>
  <c r="E24" i="1"/>
  <c r="E23" i="1"/>
  <c r="B23" i="1"/>
  <c r="E22" i="1"/>
  <c r="B22" i="1"/>
  <c r="E12" i="1"/>
  <c r="D12" i="1"/>
  <c r="B12" i="1"/>
  <c r="A1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Andy Yang</author>
  </authors>
  <commentList>
    <comment ref="Q10" authorId="0" shapeId="0" xr:uid="{A0BB8C69-B8E4-4C71-AAB2-837C47232A28}">
      <text>
        <r>
          <rPr>
            <b/>
            <sz val="9"/>
            <color indexed="81"/>
            <rFont val="Tahoma"/>
            <family val="2"/>
          </rPr>
          <t>Andy Yang:</t>
        </r>
        <r>
          <rPr>
            <sz val="9"/>
            <color indexed="81"/>
            <rFont val="Tahoma"/>
            <family val="2"/>
          </rPr>
          <t xml:space="preserve">
Only for 1 fund; missing other Shariah mandates</t>
        </r>
      </text>
    </comment>
  </commentList>
</comments>
</file>

<file path=xl/sharedStrings.xml><?xml version="1.0" encoding="utf-8"?>
<sst xmlns="http://schemas.openxmlformats.org/spreadsheetml/2006/main" count="49" uniqueCount="27">
  <si>
    <t>Eastspring</t>
  </si>
  <si>
    <t>Paid-up share capital</t>
  </si>
  <si>
    <t>Shareholders' funds</t>
  </si>
  <si>
    <t>Pre-tax profit</t>
  </si>
  <si>
    <t>After-tax profit</t>
  </si>
  <si>
    <t>RM '000</t>
  </si>
  <si>
    <t>AUM (RMb)</t>
  </si>
  <si>
    <t>Kenanga</t>
  </si>
  <si>
    <t>% changes</t>
  </si>
  <si>
    <t>Turnover/Revenue</t>
  </si>
  <si>
    <t>Revenue/AUM</t>
  </si>
  <si>
    <t>Gross margin</t>
  </si>
  <si>
    <t>ROE</t>
  </si>
  <si>
    <t>Profit margin</t>
  </si>
  <si>
    <t>Cost to income</t>
  </si>
  <si>
    <t>Nomura AM</t>
  </si>
  <si>
    <t>Hong Leong AM</t>
  </si>
  <si>
    <t>Public Mutual</t>
  </si>
  <si>
    <t>Principal AM</t>
  </si>
  <si>
    <t>AmInvest Islamic</t>
  </si>
  <si>
    <t>AmInvest</t>
  </si>
  <si>
    <t>RHB AM</t>
  </si>
  <si>
    <t>Tax/zakat rate</t>
  </si>
  <si>
    <t xml:space="preserve">AHAM Capital </t>
  </si>
  <si>
    <t>Franklin Templeton Malaysia</t>
  </si>
  <si>
    <t>Key Data of Malaysian Asset Management Companies</t>
  </si>
  <si>
    <t>Source: Asset management companies' website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</si>
</sst>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_ ;[Red]\-#,##0\ "/>
    <numFmt numFmtId="165" formatCode="#,##0.0_ ;[Red]\-#,##0.0\ "/>
    <numFmt numFmtId="166" formatCode="#,##0%;[Red]\-#,##0%"/>
    <numFmt numFmtId="167" formatCode="#,##0.0%;[Red]\-#,##0.0%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1" xfId="0" applyFont="1" applyFill="1" applyBorder="1" applyAlignment="1">
      <alignment horizontal="centerContinuous"/>
    </xf>
    <xf numFmtId="0" fontId="1" fillId="2" borderId="2" xfId="0" applyFont="1" applyFill="1" applyBorder="1" applyAlignment="1">
      <alignment horizontal="centerContinuous"/>
    </xf>
    <xf numFmtId="0" fontId="1" fillId="2" borderId="0" xfId="0" applyFont="1" applyFill="1"/>
    <xf numFmtId="0" fontId="1" fillId="2" borderId="4" xfId="0" applyFont="1" applyFill="1" applyBorder="1"/>
    <xf numFmtId="164" fontId="0" fillId="2" borderId="0" xfId="0" applyNumberFormat="1" applyFill="1"/>
    <xf numFmtId="164" fontId="0" fillId="2" borderId="4" xfId="0" applyNumberFormat="1" applyFill="1" applyBorder="1"/>
    <xf numFmtId="164" fontId="0" fillId="2" borderId="6" xfId="0" applyNumberFormat="1" applyFill="1" applyBorder="1"/>
    <xf numFmtId="164" fontId="0" fillId="2" borderId="7" xfId="0" applyNumberFormat="1" applyFill="1" applyBorder="1"/>
    <xf numFmtId="9" fontId="0" fillId="0" borderId="9" xfId="0" applyNumberFormat="1" applyBorder="1"/>
    <xf numFmtId="9" fontId="0" fillId="0" borderId="10" xfId="0" applyNumberFormat="1" applyBorder="1"/>
    <xf numFmtId="0" fontId="0" fillId="0" borderId="3" xfId="0" applyBorder="1"/>
    <xf numFmtId="0" fontId="0" fillId="0" borderId="4" xfId="0" applyBorder="1"/>
    <xf numFmtId="0" fontId="1" fillId="2" borderId="11" xfId="0" applyFont="1" applyFill="1" applyBorder="1" applyAlignment="1">
      <alignment horizontal="centerContinuous"/>
    </xf>
    <xf numFmtId="0" fontId="1" fillId="2" borderId="12" xfId="0" applyFont="1" applyFill="1" applyBorder="1"/>
    <xf numFmtId="0" fontId="0" fillId="2" borderId="12" xfId="0" applyFill="1" applyBorder="1"/>
    <xf numFmtId="0" fontId="0" fillId="2" borderId="13" xfId="0" applyFill="1" applyBorder="1"/>
    <xf numFmtId="0" fontId="0" fillId="0" borderId="12" xfId="0" applyBorder="1"/>
    <xf numFmtId="9" fontId="0" fillId="0" borderId="14" xfId="0" applyNumberFormat="1" applyBorder="1"/>
    <xf numFmtId="0" fontId="0" fillId="0" borderId="13" xfId="0" applyBorder="1"/>
    <xf numFmtId="166" fontId="0" fillId="0" borderId="0" xfId="0" applyNumberFormat="1"/>
    <xf numFmtId="166" fontId="0" fillId="0" borderId="4" xfId="0" applyNumberFormat="1" applyBorder="1"/>
    <xf numFmtId="166" fontId="0" fillId="0" borderId="6" xfId="0" applyNumberFormat="1" applyBorder="1"/>
    <xf numFmtId="166" fontId="0" fillId="0" borderId="7" xfId="0" applyNumberFormat="1" applyBorder="1"/>
    <xf numFmtId="167" fontId="0" fillId="3" borderId="4" xfId="0" applyNumberFormat="1" applyFill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14" fontId="0" fillId="0" borderId="0" xfId="0" applyNumberFormat="1"/>
    <xf numFmtId="165" fontId="0" fillId="2" borderId="4" xfId="0" applyNumberFormat="1" applyFill="1" applyBorder="1"/>
    <xf numFmtId="0" fontId="0" fillId="0" borderId="5" xfId="0" applyBorder="1"/>
    <xf numFmtId="0" fontId="0" fillId="0" borderId="6" xfId="0" applyBorder="1"/>
    <xf numFmtId="0" fontId="0" fillId="0" borderId="7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30"/>
  <sheetViews>
    <sheetView tabSelected="1" zoomScaleNormal="100" workbookViewId="0">
      <selection activeCell="A30" sqref="A30"/>
    </sheetView>
  </sheetViews>
  <sheetFormatPr defaultColWidth="8.85546875" defaultRowHeight="15" x14ac:dyDescent="0.25"/>
  <cols>
    <col min="1" max="1" width="17.28515625" bestFit="1" customWidth="1"/>
    <col min="2" max="3" width="7.7109375" bestFit="1" customWidth="1"/>
    <col min="4" max="4" width="10.7109375" bestFit="1" customWidth="1"/>
    <col min="5" max="6" width="7.7109375" bestFit="1" customWidth="1"/>
    <col min="7" max="7" width="9.7109375" bestFit="1" customWidth="1"/>
    <col min="8" max="8" width="7.7109375" bestFit="1" customWidth="1"/>
    <col min="9" max="9" width="6.7109375" bestFit="1" customWidth="1"/>
    <col min="10" max="10" width="11.140625" customWidth="1"/>
    <col min="11" max="11" width="6.7109375" bestFit="1" customWidth="1"/>
    <col min="12" max="12" width="5.5703125" customWidth="1"/>
    <col min="13" max="13" width="11.28515625" customWidth="1"/>
    <col min="14" max="14" width="7.7109375" bestFit="1" customWidth="1"/>
    <col min="15" max="15" width="6.7109375" bestFit="1" customWidth="1"/>
    <col min="16" max="16" width="13.42578125" customWidth="1"/>
    <col min="17" max="18" width="6.7109375" bestFit="1" customWidth="1"/>
    <col min="19" max="19" width="14" customWidth="1"/>
    <col min="20" max="20" width="6.7109375" bestFit="1" customWidth="1"/>
    <col min="21" max="21" width="7.7109375" bestFit="1" customWidth="1"/>
    <col min="22" max="22" width="14.28515625" customWidth="1"/>
    <col min="23" max="23" width="7.7109375" bestFit="1" customWidth="1"/>
    <col min="24" max="24" width="6.7109375" bestFit="1" customWidth="1"/>
    <col min="25" max="25" width="15.140625" customWidth="1"/>
    <col min="26" max="26" width="6.7109375" bestFit="1" customWidth="1"/>
    <col min="27" max="29" width="7.7109375" bestFit="1" customWidth="1"/>
    <col min="30" max="30" width="12.5703125" customWidth="1"/>
    <col min="31" max="31" width="7.7109375" bestFit="1" customWidth="1"/>
    <col min="32" max="32" width="12.42578125" customWidth="1"/>
    <col min="33" max="33" width="13.7109375" customWidth="1"/>
    <col min="34" max="34" width="15.42578125" customWidth="1"/>
    <col min="35" max="35" width="7.7109375" bestFit="1" customWidth="1"/>
    <col min="36" max="36" width="16.28515625" customWidth="1"/>
    <col min="37" max="37" width="7.7109375" bestFit="1" customWidth="1"/>
    <col min="38" max="38" width="30.42578125" customWidth="1"/>
  </cols>
  <sheetData>
    <row r="1" spans="1:38" x14ac:dyDescent="0.25">
      <c r="A1" t="s">
        <v>25</v>
      </c>
    </row>
    <row r="2" spans="1:38" x14ac:dyDescent="0.25">
      <c r="A2" s="13"/>
      <c r="B2" s="1" t="s">
        <v>23</v>
      </c>
      <c r="C2" s="1"/>
      <c r="D2" s="1"/>
      <c r="E2" s="2"/>
      <c r="F2" s="1" t="s">
        <v>20</v>
      </c>
      <c r="G2" s="1"/>
      <c r="H2" s="2"/>
      <c r="I2" s="1" t="s">
        <v>19</v>
      </c>
      <c r="J2" s="1"/>
      <c r="K2" s="2"/>
      <c r="L2" s="1" t="s">
        <v>0</v>
      </c>
      <c r="M2" s="1"/>
      <c r="N2" s="2"/>
      <c r="O2" s="1" t="s">
        <v>24</v>
      </c>
      <c r="P2" s="1"/>
      <c r="Q2" s="2"/>
      <c r="R2" s="1" t="s">
        <v>16</v>
      </c>
      <c r="S2" s="1"/>
      <c r="T2" s="2"/>
      <c r="U2" s="1" t="s">
        <v>7</v>
      </c>
      <c r="V2" s="1"/>
      <c r="W2" s="2"/>
      <c r="X2" s="1" t="s">
        <v>15</v>
      </c>
      <c r="Y2" s="1"/>
      <c r="Z2" s="2"/>
      <c r="AA2" s="1" t="s">
        <v>18</v>
      </c>
      <c r="AB2" s="1"/>
      <c r="AC2" s="1"/>
      <c r="AD2" s="1"/>
      <c r="AE2" s="2"/>
      <c r="AF2" s="1" t="s">
        <v>17</v>
      </c>
      <c r="AG2" s="1"/>
      <c r="AH2" s="2"/>
      <c r="AI2" s="1" t="s">
        <v>21</v>
      </c>
      <c r="AJ2" s="1"/>
      <c r="AK2" s="2"/>
      <c r="AL2" s="13"/>
    </row>
    <row r="3" spans="1:38" x14ac:dyDescent="0.25">
      <c r="A3" s="14" t="s">
        <v>5</v>
      </c>
      <c r="B3" s="3">
        <v>2018</v>
      </c>
      <c r="C3" s="3">
        <v>2019</v>
      </c>
      <c r="D3" s="3">
        <v>2020</v>
      </c>
      <c r="E3" s="4">
        <v>2021</v>
      </c>
      <c r="F3" s="3">
        <v>2020</v>
      </c>
      <c r="G3" s="3">
        <v>2021</v>
      </c>
      <c r="H3" s="4">
        <v>2022</v>
      </c>
      <c r="I3" s="3">
        <v>2020</v>
      </c>
      <c r="J3" s="3">
        <v>2021</v>
      </c>
      <c r="K3" s="4">
        <v>2022</v>
      </c>
      <c r="L3" s="3">
        <v>2019</v>
      </c>
      <c r="M3" s="3">
        <v>2020</v>
      </c>
      <c r="N3" s="4">
        <v>2021</v>
      </c>
      <c r="O3" s="3">
        <v>2019</v>
      </c>
      <c r="P3" s="3">
        <v>2020</v>
      </c>
      <c r="Q3" s="4">
        <v>2021</v>
      </c>
      <c r="R3" s="3">
        <v>2019</v>
      </c>
      <c r="S3" s="3">
        <v>2020</v>
      </c>
      <c r="T3" s="4">
        <v>2021</v>
      </c>
      <c r="U3" s="3">
        <v>2019</v>
      </c>
      <c r="V3" s="3">
        <v>2020</v>
      </c>
      <c r="W3" s="4">
        <v>2021</v>
      </c>
      <c r="X3" s="3">
        <v>2020</v>
      </c>
      <c r="Y3" s="3">
        <v>2021</v>
      </c>
      <c r="Z3" s="4">
        <v>2022</v>
      </c>
      <c r="AA3" s="3">
        <v>2017</v>
      </c>
      <c r="AB3" s="3">
        <v>2018</v>
      </c>
      <c r="AC3" s="3">
        <v>2019</v>
      </c>
      <c r="AD3" s="3">
        <v>2020</v>
      </c>
      <c r="AE3" s="4">
        <v>2021</v>
      </c>
      <c r="AF3" s="3">
        <v>2019</v>
      </c>
      <c r="AG3" s="3">
        <v>2020</v>
      </c>
      <c r="AH3" s="4">
        <v>2021</v>
      </c>
      <c r="AI3" s="3">
        <v>2019</v>
      </c>
      <c r="AJ3" s="3">
        <v>2020</v>
      </c>
      <c r="AK3" s="4">
        <v>2021</v>
      </c>
      <c r="AL3" s="14" t="s">
        <v>5</v>
      </c>
    </row>
    <row r="4" spans="1:38" x14ac:dyDescent="0.25">
      <c r="A4" s="15" t="s">
        <v>1</v>
      </c>
      <c r="B4" s="5">
        <v>10000</v>
      </c>
      <c r="C4" s="5">
        <v>54773</v>
      </c>
      <c r="D4" s="5">
        <v>54773</v>
      </c>
      <c r="E4" s="6">
        <v>54773</v>
      </c>
      <c r="F4" s="5">
        <v>5500</v>
      </c>
      <c r="G4" s="5">
        <v>5500</v>
      </c>
      <c r="H4" s="6">
        <v>5500</v>
      </c>
      <c r="I4" s="5">
        <v>3000</v>
      </c>
      <c r="J4" s="5">
        <v>3000</v>
      </c>
      <c r="K4" s="6">
        <v>3000</v>
      </c>
      <c r="L4" s="5">
        <v>28000</v>
      </c>
      <c r="M4" s="5">
        <v>28000</v>
      </c>
      <c r="N4" s="6">
        <v>28000</v>
      </c>
      <c r="O4" s="5">
        <v>40279.35</v>
      </c>
      <c r="P4" s="5">
        <v>50696.35</v>
      </c>
      <c r="Q4" s="6">
        <v>62916.35</v>
      </c>
      <c r="R4" s="5">
        <v>5000</v>
      </c>
      <c r="S4" s="5">
        <v>5000</v>
      </c>
      <c r="T4" s="6">
        <v>5000</v>
      </c>
      <c r="U4" s="5">
        <v>18465</v>
      </c>
      <c r="V4" s="5">
        <v>18465</v>
      </c>
      <c r="W4" s="6">
        <v>18465</v>
      </c>
      <c r="X4" s="5">
        <v>2000</v>
      </c>
      <c r="Y4" s="5">
        <v>5000</v>
      </c>
      <c r="Z4" s="6">
        <v>5000</v>
      </c>
      <c r="AA4" s="5">
        <v>438000</v>
      </c>
      <c r="AB4" s="5">
        <v>438000</v>
      </c>
      <c r="AC4" s="5">
        <v>438000</v>
      </c>
      <c r="AD4" s="5">
        <v>438000</v>
      </c>
      <c r="AE4" s="6">
        <v>438000</v>
      </c>
      <c r="AF4" s="5">
        <v>6000</v>
      </c>
      <c r="AG4" s="5">
        <v>6000</v>
      </c>
      <c r="AH4" s="6">
        <v>6000</v>
      </c>
      <c r="AI4" s="5">
        <v>10000</v>
      </c>
      <c r="AJ4" s="5">
        <v>10000</v>
      </c>
      <c r="AK4" s="6">
        <v>10000</v>
      </c>
      <c r="AL4" s="15" t="s">
        <v>1</v>
      </c>
    </row>
    <row r="5" spans="1:38" x14ac:dyDescent="0.25">
      <c r="A5" s="15" t="s">
        <v>2</v>
      </c>
      <c r="B5" s="5">
        <v>202779</v>
      </c>
      <c r="C5" s="5">
        <v>140172</v>
      </c>
      <c r="D5" s="5">
        <v>155780</v>
      </c>
      <c r="E5" s="6">
        <v>82519</v>
      </c>
      <c r="F5" s="5">
        <v>69500</v>
      </c>
      <c r="G5" s="5">
        <v>88500</v>
      </c>
      <c r="H5" s="6">
        <v>87000</v>
      </c>
      <c r="I5" s="5">
        <v>13600</v>
      </c>
      <c r="J5" s="5">
        <v>17300</v>
      </c>
      <c r="K5" s="6">
        <v>16900</v>
      </c>
      <c r="L5" s="5">
        <v>61878</v>
      </c>
      <c r="M5" s="5">
        <v>62863</v>
      </c>
      <c r="N5" s="6">
        <v>58480</v>
      </c>
      <c r="O5" s="5">
        <v>12372.931</v>
      </c>
      <c r="P5" s="5">
        <v>15558.349</v>
      </c>
      <c r="Q5" s="6">
        <v>21387.984</v>
      </c>
      <c r="R5" s="5">
        <v>22362.164000000001</v>
      </c>
      <c r="S5" s="5">
        <v>25357.773000000001</v>
      </c>
      <c r="T5" s="6">
        <v>26544.651000000002</v>
      </c>
      <c r="U5" s="5">
        <v>34871</v>
      </c>
      <c r="V5" s="5">
        <v>44029</v>
      </c>
      <c r="W5" s="6">
        <v>59736</v>
      </c>
      <c r="X5" s="5">
        <v>28883.89</v>
      </c>
      <c r="Y5" s="5">
        <v>38980.048000000003</v>
      </c>
      <c r="Z5" s="6">
        <v>53665.212</v>
      </c>
      <c r="AA5" s="5">
        <v>601441.29</v>
      </c>
      <c r="AB5" s="5">
        <v>599067.40300000005</v>
      </c>
      <c r="AC5" s="5">
        <v>615629.48300000001</v>
      </c>
      <c r="AD5" s="5">
        <v>651312.375</v>
      </c>
      <c r="AE5" s="6">
        <v>661757.701</v>
      </c>
      <c r="AF5" s="5">
        <v>110378</v>
      </c>
      <c r="AG5" s="5">
        <v>198761</v>
      </c>
      <c r="AH5" s="6">
        <v>274213</v>
      </c>
      <c r="AI5" s="5">
        <v>228553</v>
      </c>
      <c r="AJ5" s="5">
        <v>269374</v>
      </c>
      <c r="AK5" s="6">
        <v>281995</v>
      </c>
      <c r="AL5" s="15" t="s">
        <v>2</v>
      </c>
    </row>
    <row r="6" spans="1:38" x14ac:dyDescent="0.25">
      <c r="A6" s="15" t="s">
        <v>9</v>
      </c>
      <c r="B6" s="5">
        <v>382003</v>
      </c>
      <c r="C6" s="5">
        <v>379196</v>
      </c>
      <c r="D6" s="5">
        <v>503837</v>
      </c>
      <c r="E6" s="6">
        <v>697829</v>
      </c>
      <c r="F6" s="5">
        <v>140400</v>
      </c>
      <c r="G6" s="5">
        <v>181400</v>
      </c>
      <c r="H6" s="6">
        <v>195200</v>
      </c>
      <c r="I6" s="5">
        <v>17600</v>
      </c>
      <c r="J6" s="5">
        <v>19800</v>
      </c>
      <c r="K6" s="6">
        <v>18800</v>
      </c>
      <c r="L6" s="5">
        <v>191019</v>
      </c>
      <c r="M6" s="5">
        <v>204308</v>
      </c>
      <c r="N6" s="6">
        <v>209830</v>
      </c>
      <c r="O6" s="5">
        <v>36045.531000000003</v>
      </c>
      <c r="P6" s="5">
        <v>39136.317000000003</v>
      </c>
      <c r="Q6" s="6">
        <v>40845.660000000003</v>
      </c>
      <c r="R6" s="5">
        <v>75896.952000000005</v>
      </c>
      <c r="S6" s="5">
        <v>89474.482999999993</v>
      </c>
      <c r="T6" s="6">
        <v>95877.709000000003</v>
      </c>
      <c r="U6" s="5">
        <v>104889</v>
      </c>
      <c r="V6" s="5">
        <v>145461</v>
      </c>
      <c r="W6" s="6">
        <v>243725</v>
      </c>
      <c r="X6" s="5">
        <v>44382.353999999999</v>
      </c>
      <c r="Y6" s="5">
        <v>50290.351000000002</v>
      </c>
      <c r="Z6" s="6">
        <v>59287.417999999998</v>
      </c>
      <c r="AA6" s="5">
        <v>510404.46799999999</v>
      </c>
      <c r="AB6" s="5">
        <v>559532.71200000006</v>
      </c>
      <c r="AC6" s="5">
        <v>479592.22399999999</v>
      </c>
      <c r="AD6" s="5">
        <v>560094.46499999997</v>
      </c>
      <c r="AE6" s="6">
        <v>712807.33</v>
      </c>
      <c r="AF6" s="5">
        <v>1363796</v>
      </c>
      <c r="AG6" s="5">
        <v>1564605</v>
      </c>
      <c r="AH6" s="6">
        <v>1873535</v>
      </c>
      <c r="AI6" s="5">
        <v>235173</v>
      </c>
      <c r="AJ6" s="5">
        <v>304968</v>
      </c>
      <c r="AK6" s="6">
        <v>348586</v>
      </c>
      <c r="AL6" s="15" t="s">
        <v>9</v>
      </c>
    </row>
    <row r="7" spans="1:38" x14ac:dyDescent="0.25">
      <c r="A7" s="15" t="s">
        <v>3</v>
      </c>
      <c r="B7" s="5">
        <v>107521</v>
      </c>
      <c r="C7" s="5">
        <v>109362</v>
      </c>
      <c r="D7" s="5">
        <v>116745</v>
      </c>
      <c r="E7" s="6">
        <v>138803</v>
      </c>
      <c r="F7" s="5">
        <v>38600</v>
      </c>
      <c r="G7" s="5">
        <v>62600</v>
      </c>
      <c r="H7" s="6">
        <v>72500</v>
      </c>
      <c r="I7" s="5">
        <v>6900</v>
      </c>
      <c r="J7" s="5">
        <v>9500</v>
      </c>
      <c r="K7" s="6">
        <v>9700</v>
      </c>
      <c r="L7" s="5">
        <v>41029</v>
      </c>
      <c r="M7" s="5">
        <v>55949</v>
      </c>
      <c r="N7" s="6">
        <v>51225</v>
      </c>
      <c r="O7" s="5">
        <v>-6629.8770000000004</v>
      </c>
      <c r="P7" s="5">
        <v>-7231.6819999999998</v>
      </c>
      <c r="Q7" s="6">
        <v>-3690.3649999999998</v>
      </c>
      <c r="R7" s="5">
        <v>21384.99</v>
      </c>
      <c r="S7" s="5">
        <v>27883.830999999998</v>
      </c>
      <c r="T7" s="6">
        <v>25371.464</v>
      </c>
      <c r="U7" s="5">
        <v>5605</v>
      </c>
      <c r="V7" s="5">
        <v>12628</v>
      </c>
      <c r="W7" s="6">
        <v>36305</v>
      </c>
      <c r="X7" s="5">
        <v>7768.2709999999997</v>
      </c>
      <c r="Y7" s="5">
        <v>12573.974</v>
      </c>
      <c r="Z7" s="6">
        <v>22162.435000000001</v>
      </c>
      <c r="AA7" s="5">
        <v>86782.376999999993</v>
      </c>
      <c r="AB7" s="5">
        <v>113179.961</v>
      </c>
      <c r="AC7" s="5">
        <v>148111.399</v>
      </c>
      <c r="AD7" s="5">
        <v>162410.12400000001</v>
      </c>
      <c r="AE7" s="6">
        <v>157929.04300000001</v>
      </c>
      <c r="AF7" s="5">
        <v>646788</v>
      </c>
      <c r="AG7" s="5">
        <v>714788</v>
      </c>
      <c r="AH7" s="6">
        <v>878086</v>
      </c>
      <c r="AI7" s="5">
        <v>42660</v>
      </c>
      <c r="AJ7" s="5">
        <v>53075</v>
      </c>
      <c r="AK7" s="6">
        <v>59710</v>
      </c>
      <c r="AL7" s="15" t="s">
        <v>3</v>
      </c>
    </row>
    <row r="8" spans="1:38" x14ac:dyDescent="0.25">
      <c r="A8" s="16" t="s">
        <v>4</v>
      </c>
      <c r="B8" s="7">
        <v>88396</v>
      </c>
      <c r="C8" s="7">
        <v>83904</v>
      </c>
      <c r="D8" s="7">
        <v>83384</v>
      </c>
      <c r="E8" s="8">
        <v>104515</v>
      </c>
      <c r="F8" s="7">
        <v>30100</v>
      </c>
      <c r="G8" s="7">
        <v>48300</v>
      </c>
      <c r="H8" s="8">
        <v>56000</v>
      </c>
      <c r="I8" s="7">
        <v>6700</v>
      </c>
      <c r="J8" s="7">
        <v>9400</v>
      </c>
      <c r="K8" s="8">
        <v>9600</v>
      </c>
      <c r="L8" s="7">
        <v>32291</v>
      </c>
      <c r="M8" s="7">
        <v>44585</v>
      </c>
      <c r="N8" s="8">
        <v>39617</v>
      </c>
      <c r="O8" s="7">
        <v>-6629.8770000000004</v>
      </c>
      <c r="P8" s="7">
        <v>-7231.6819999999998</v>
      </c>
      <c r="Q8" s="8">
        <v>-3690.3649999999998</v>
      </c>
      <c r="R8" s="7">
        <v>16600.542000000001</v>
      </c>
      <c r="S8" s="7">
        <v>20995.609</v>
      </c>
      <c r="T8" s="8">
        <v>19186.878000000001</v>
      </c>
      <c r="U8" s="7">
        <v>3675</v>
      </c>
      <c r="V8" s="7">
        <v>9158</v>
      </c>
      <c r="W8" s="8">
        <v>30708</v>
      </c>
      <c r="X8" s="7">
        <v>5068.5959999999995</v>
      </c>
      <c r="Y8" s="7">
        <v>10096.157999999999</v>
      </c>
      <c r="Z8" s="8">
        <v>17685.164000000001</v>
      </c>
      <c r="AA8" s="7">
        <v>79332.623999999996</v>
      </c>
      <c r="AB8" s="7">
        <v>97823.153999999995</v>
      </c>
      <c r="AC8" s="7">
        <v>146562.07999999999</v>
      </c>
      <c r="AD8" s="7">
        <v>152682.89199999999</v>
      </c>
      <c r="AE8" s="8">
        <v>145445.326</v>
      </c>
      <c r="AF8" s="7">
        <v>562540</v>
      </c>
      <c r="AG8" s="7">
        <v>628383</v>
      </c>
      <c r="AH8" s="8">
        <v>765452</v>
      </c>
      <c r="AI8" s="7">
        <v>33917</v>
      </c>
      <c r="AJ8" s="7">
        <v>40830</v>
      </c>
      <c r="AK8" s="8">
        <v>47621</v>
      </c>
      <c r="AL8" s="16" t="s">
        <v>4</v>
      </c>
    </row>
    <row r="9" spans="1:38" x14ac:dyDescent="0.25">
      <c r="A9" s="17"/>
      <c r="B9" s="25"/>
      <c r="C9" s="26"/>
      <c r="D9" s="26"/>
      <c r="E9" s="27"/>
      <c r="F9" s="26"/>
      <c r="G9" s="26"/>
      <c r="H9" s="27"/>
      <c r="I9" s="26"/>
      <c r="J9" s="26"/>
      <c r="K9" s="27"/>
      <c r="L9" s="26"/>
      <c r="M9" s="26"/>
      <c r="N9" s="27"/>
      <c r="O9" s="26"/>
      <c r="P9" s="26"/>
      <c r="Q9" s="27"/>
      <c r="R9" s="26"/>
      <c r="S9" s="26"/>
      <c r="T9" s="27"/>
      <c r="U9" s="26"/>
      <c r="V9" s="26"/>
      <c r="W9" s="27"/>
      <c r="X9" s="26"/>
      <c r="Y9" s="26"/>
      <c r="Z9" s="27"/>
      <c r="AA9" s="25"/>
      <c r="AB9" s="26"/>
      <c r="AC9" s="26"/>
      <c r="AD9" s="26"/>
      <c r="AE9" s="27"/>
      <c r="AF9" s="26"/>
      <c r="AG9" s="26"/>
      <c r="AH9" s="27"/>
      <c r="AI9" s="26"/>
      <c r="AJ9" s="26"/>
      <c r="AK9" s="27"/>
      <c r="AL9" s="17"/>
    </row>
    <row r="10" spans="1:38" x14ac:dyDescent="0.25">
      <c r="A10" s="17" t="s">
        <v>6</v>
      </c>
      <c r="B10" s="11"/>
      <c r="D10" s="28">
        <v>44865</v>
      </c>
      <c r="E10" s="29">
        <v>75</v>
      </c>
      <c r="G10" s="28">
        <v>44651</v>
      </c>
      <c r="H10" s="29">
        <v>37.299999999999997</v>
      </c>
      <c r="J10" s="28">
        <v>44651</v>
      </c>
      <c r="K10" s="29">
        <v>10.3</v>
      </c>
      <c r="M10" s="28">
        <v>44742</v>
      </c>
      <c r="N10" s="29">
        <v>55.7</v>
      </c>
      <c r="P10" s="28">
        <v>44530</v>
      </c>
      <c r="Q10" s="29">
        <v>0.23</v>
      </c>
      <c r="S10" s="28">
        <v>44561</v>
      </c>
      <c r="T10" s="29">
        <v>15.57</v>
      </c>
      <c r="V10" s="28">
        <v>44651</v>
      </c>
      <c r="W10" s="29">
        <v>19.5</v>
      </c>
      <c r="Y10" s="28">
        <v>44561</v>
      </c>
      <c r="Z10" s="29">
        <v>30.19</v>
      </c>
      <c r="AA10" s="11"/>
      <c r="AD10" s="28">
        <v>44804</v>
      </c>
      <c r="AE10" s="29">
        <v>91.896000000000001</v>
      </c>
      <c r="AG10" s="28">
        <v>44795</v>
      </c>
      <c r="AH10" s="29">
        <v>94</v>
      </c>
      <c r="AJ10" s="28">
        <v>44561</v>
      </c>
      <c r="AK10" s="29">
        <v>39.32</v>
      </c>
      <c r="AL10" s="17" t="s">
        <v>6</v>
      </c>
    </row>
    <row r="11" spans="1:38" x14ac:dyDescent="0.25">
      <c r="A11" s="17"/>
      <c r="B11" s="30"/>
      <c r="C11" s="31"/>
      <c r="D11" s="31"/>
      <c r="E11" s="32"/>
      <c r="F11" s="31"/>
      <c r="G11" s="31"/>
      <c r="H11" s="32"/>
      <c r="I11" s="31"/>
      <c r="J11" s="31"/>
      <c r="K11" s="32"/>
      <c r="L11" s="31"/>
      <c r="M11" s="31"/>
      <c r="N11" s="32"/>
      <c r="O11" s="31"/>
      <c r="P11" s="31"/>
      <c r="Q11" s="32"/>
      <c r="R11" s="31"/>
      <c r="S11" s="31"/>
      <c r="T11" s="32"/>
      <c r="U11" s="31"/>
      <c r="V11" s="31"/>
      <c r="W11" s="32"/>
      <c r="X11" s="31"/>
      <c r="Y11" s="31"/>
      <c r="Z11" s="32"/>
      <c r="AA11" s="30"/>
      <c r="AB11" s="31"/>
      <c r="AC11" s="31"/>
      <c r="AD11" s="31"/>
      <c r="AE11" s="32"/>
      <c r="AF11" s="31"/>
      <c r="AG11" s="31"/>
      <c r="AH11" s="32"/>
      <c r="AI11" s="31"/>
      <c r="AJ11" s="31"/>
      <c r="AK11" s="32"/>
      <c r="AL11" s="17"/>
    </row>
    <row r="12" spans="1:38" x14ac:dyDescent="0.25">
      <c r="A12" s="18" t="s">
        <v>22</v>
      </c>
      <c r="B12" s="9">
        <f t="shared" ref="B12:E12" si="0">1-B8/B7</f>
        <v>0.17787222961095972</v>
      </c>
      <c r="C12" s="9">
        <f t="shared" si="0"/>
        <v>0.23278652548417178</v>
      </c>
      <c r="D12" s="9">
        <f t="shared" si="0"/>
        <v>0.28575956143732062</v>
      </c>
      <c r="E12" s="10">
        <f t="shared" si="0"/>
        <v>0.24702636110170528</v>
      </c>
      <c r="F12" s="9">
        <f t="shared" ref="F12:AK12" si="1">1-F8/F7</f>
        <v>0.22020725388601037</v>
      </c>
      <c r="G12" s="9">
        <f t="shared" si="1"/>
        <v>0.22843450479233229</v>
      </c>
      <c r="H12" s="10">
        <f t="shared" si="1"/>
        <v>0.22758620689655173</v>
      </c>
      <c r="I12" s="9">
        <f t="shared" si="1"/>
        <v>2.8985507246376829E-2</v>
      </c>
      <c r="J12" s="9">
        <f t="shared" si="1"/>
        <v>1.0526315789473717E-2</v>
      </c>
      <c r="K12" s="10">
        <f t="shared" si="1"/>
        <v>1.0309278350515427E-2</v>
      </c>
      <c r="L12" s="9">
        <f t="shared" si="1"/>
        <v>0.21297131297375027</v>
      </c>
      <c r="M12" s="9">
        <f t="shared" si="1"/>
        <v>0.20311354984003294</v>
      </c>
      <c r="N12" s="10">
        <f t="shared" si="1"/>
        <v>0.22660810151293309</v>
      </c>
      <c r="O12" s="9">
        <f t="shared" si="1"/>
        <v>0</v>
      </c>
      <c r="P12" s="9">
        <f t="shared" si="1"/>
        <v>0</v>
      </c>
      <c r="Q12" s="10">
        <f t="shared" si="1"/>
        <v>0</v>
      </c>
      <c r="R12" s="9">
        <f t="shared" si="1"/>
        <v>0.22372926057014753</v>
      </c>
      <c r="S12" s="9">
        <f t="shared" si="1"/>
        <v>0.24703284136243686</v>
      </c>
      <c r="T12" s="10">
        <f t="shared" si="1"/>
        <v>0.24376149519791213</v>
      </c>
      <c r="U12" s="9">
        <f t="shared" si="1"/>
        <v>0.34433541480820695</v>
      </c>
      <c r="V12" s="9">
        <f t="shared" si="1"/>
        <v>0.27478618942033572</v>
      </c>
      <c r="W12" s="10">
        <f t="shared" si="1"/>
        <v>0.15416609282467975</v>
      </c>
      <c r="X12" s="9">
        <f t="shared" si="1"/>
        <v>0.34752585227781063</v>
      </c>
      <c r="Y12" s="9">
        <f t="shared" si="1"/>
        <v>0.1970591000108638</v>
      </c>
      <c r="Z12" s="10">
        <f t="shared" si="1"/>
        <v>0.20202071658642207</v>
      </c>
      <c r="AA12" s="9">
        <f t="shared" si="1"/>
        <v>8.5844076384310131E-2</v>
      </c>
      <c r="AB12" s="9">
        <f t="shared" si="1"/>
        <v>0.13568485855901646</v>
      </c>
      <c r="AC12" s="9">
        <f t="shared" si="1"/>
        <v>1.0460498047149103E-2</v>
      </c>
      <c r="AD12" s="9">
        <f t="shared" ref="AD12:AE12" si="2">1-AD8/AD7</f>
        <v>5.9893015043815945E-2</v>
      </c>
      <c r="AE12" s="10">
        <f t="shared" si="2"/>
        <v>7.904636641152829E-2</v>
      </c>
      <c r="AF12" s="9">
        <f t="shared" si="1"/>
        <v>0.13025597259070976</v>
      </c>
      <c r="AG12" s="9">
        <f t="shared" si="1"/>
        <v>0.12088199578056713</v>
      </c>
      <c r="AH12" s="10">
        <f t="shared" si="1"/>
        <v>0.12827217379618849</v>
      </c>
      <c r="AI12" s="9">
        <f t="shared" si="1"/>
        <v>0.20494608532583214</v>
      </c>
      <c r="AJ12" s="9">
        <f t="shared" si="1"/>
        <v>0.23071125765426281</v>
      </c>
      <c r="AK12" s="10">
        <f t="shared" si="1"/>
        <v>0.20246189917936697</v>
      </c>
      <c r="AL12" s="18" t="s">
        <v>22</v>
      </c>
    </row>
    <row r="13" spans="1:38" x14ac:dyDescent="0.25">
      <c r="A13" s="17"/>
      <c r="E13" s="12"/>
      <c r="H13" s="12"/>
      <c r="K13" s="12"/>
      <c r="N13" s="12"/>
      <c r="Q13" s="12"/>
      <c r="T13" s="12"/>
      <c r="W13" s="12"/>
      <c r="Z13" s="12"/>
      <c r="AE13" s="12"/>
      <c r="AH13" s="12"/>
      <c r="AK13" s="12"/>
      <c r="AL13" s="17"/>
    </row>
    <row r="14" spans="1:38" x14ac:dyDescent="0.25">
      <c r="A14" s="17" t="s">
        <v>8</v>
      </c>
      <c r="E14" s="12"/>
      <c r="H14" s="12"/>
      <c r="K14" s="12"/>
      <c r="N14" s="12"/>
      <c r="Q14" s="12"/>
      <c r="T14" s="12"/>
      <c r="W14" s="12"/>
      <c r="Z14" s="12"/>
      <c r="AE14" s="12"/>
      <c r="AH14" s="12"/>
      <c r="AK14" s="12"/>
      <c r="AL14" s="17" t="s">
        <v>8</v>
      </c>
    </row>
    <row r="15" spans="1:38" x14ac:dyDescent="0.25">
      <c r="A15" s="17" t="s">
        <v>1</v>
      </c>
      <c r="B15" s="20"/>
      <c r="C15" s="20">
        <f t="shared" ref="C15:C16" si="3">C4/B4-1</f>
        <v>4.4772999999999996</v>
      </c>
      <c r="D15" s="20">
        <f t="shared" ref="D15:E15" si="4">D4/C4-1</f>
        <v>0</v>
      </c>
      <c r="E15" s="21">
        <f t="shared" si="4"/>
        <v>0</v>
      </c>
      <c r="F15" s="20"/>
      <c r="G15" s="20">
        <f t="shared" ref="G15:H15" si="5">G4/F4-1</f>
        <v>0</v>
      </c>
      <c r="H15" s="21">
        <f t="shared" si="5"/>
        <v>0</v>
      </c>
      <c r="I15" s="20"/>
      <c r="J15" s="20">
        <f t="shared" ref="J15:K15" si="6">J4/I4-1</f>
        <v>0</v>
      </c>
      <c r="K15" s="21">
        <f t="shared" si="6"/>
        <v>0</v>
      </c>
      <c r="L15" s="20"/>
      <c r="M15" s="20">
        <f t="shared" ref="M15:N15" si="7">M4/L4-1</f>
        <v>0</v>
      </c>
      <c r="N15" s="21">
        <f t="shared" si="7"/>
        <v>0</v>
      </c>
      <c r="O15" s="20"/>
      <c r="P15" s="20">
        <f t="shared" ref="P15:Q15" si="8">P4/O4-1</f>
        <v>0.25861887046340115</v>
      </c>
      <c r="Q15" s="21">
        <f t="shared" si="8"/>
        <v>0.24104299421950492</v>
      </c>
      <c r="R15" s="20"/>
      <c r="S15" s="20">
        <f t="shared" ref="S15:T15" si="9">S4/R4-1</f>
        <v>0</v>
      </c>
      <c r="T15" s="21">
        <f t="shared" si="9"/>
        <v>0</v>
      </c>
      <c r="U15" s="20"/>
      <c r="V15" s="20">
        <f t="shared" ref="V15:W15" si="10">V4/U4-1</f>
        <v>0</v>
      </c>
      <c r="W15" s="21">
        <f t="shared" si="10"/>
        <v>0</v>
      </c>
      <c r="X15" s="20"/>
      <c r="Y15" s="20">
        <f t="shared" ref="Y15:Z15" si="11">Y4/X4-1</f>
        <v>1.5</v>
      </c>
      <c r="Z15" s="21">
        <f t="shared" si="11"/>
        <v>0</v>
      </c>
      <c r="AA15" s="20"/>
      <c r="AB15" s="20">
        <f t="shared" ref="AB15:AC15" si="12">AB4/AA4-1</f>
        <v>0</v>
      </c>
      <c r="AC15" s="20">
        <f t="shared" si="12"/>
        <v>0</v>
      </c>
      <c r="AD15" s="20">
        <f t="shared" ref="AD15:AE15" si="13">AD4/AC4-1</f>
        <v>0</v>
      </c>
      <c r="AE15" s="21">
        <f t="shared" si="13"/>
        <v>0</v>
      </c>
      <c r="AF15" s="20"/>
      <c r="AG15" s="20">
        <f t="shared" ref="AG15:AH15" si="14">AG4/AF4-1</f>
        <v>0</v>
      </c>
      <c r="AH15" s="21">
        <f t="shared" si="14"/>
        <v>0</v>
      </c>
      <c r="AI15" s="20"/>
      <c r="AJ15" s="20">
        <f t="shared" ref="AJ15:AK15" si="15">AJ4/AI4-1</f>
        <v>0</v>
      </c>
      <c r="AK15" s="21">
        <f t="shared" si="15"/>
        <v>0</v>
      </c>
      <c r="AL15" s="17" t="s">
        <v>1</v>
      </c>
    </row>
    <row r="16" spans="1:38" x14ac:dyDescent="0.25">
      <c r="A16" s="17" t="s">
        <v>2</v>
      </c>
      <c r="B16" s="20"/>
      <c r="C16" s="20">
        <f t="shared" si="3"/>
        <v>-0.30874498838637132</v>
      </c>
      <c r="D16" s="20">
        <f t="shared" ref="D16:E16" si="16">D5/C5-1</f>
        <v>0.11134891419113657</v>
      </c>
      <c r="E16" s="21">
        <f t="shared" si="16"/>
        <v>-0.47028501733213501</v>
      </c>
      <c r="F16" s="20"/>
      <c r="G16" s="20">
        <f t="shared" ref="G16:H19" si="17">G5/F5-1</f>
        <v>0.27338129496402885</v>
      </c>
      <c r="H16" s="21">
        <f t="shared" si="17"/>
        <v>-1.6949152542372836E-2</v>
      </c>
      <c r="I16" s="20"/>
      <c r="J16" s="20">
        <f t="shared" ref="J16:K19" si="18">J5/I5-1</f>
        <v>0.27205882352941169</v>
      </c>
      <c r="K16" s="21">
        <f t="shared" si="18"/>
        <v>-2.3121387283236983E-2</v>
      </c>
      <c r="L16" s="20"/>
      <c r="M16" s="20">
        <f t="shared" ref="M16:N19" si="19">M5/L5-1</f>
        <v>1.5918420117004395E-2</v>
      </c>
      <c r="N16" s="21">
        <f t="shared" si="19"/>
        <v>-6.9723048534113818E-2</v>
      </c>
      <c r="O16" s="20"/>
      <c r="P16" s="20">
        <f t="shared" ref="P16:Q19" si="20">P5/O5-1</f>
        <v>0.2574505588045386</v>
      </c>
      <c r="Q16" s="21">
        <f t="shared" si="20"/>
        <v>0.3746949628138565</v>
      </c>
      <c r="R16" s="20"/>
      <c r="S16" s="20">
        <f t="shared" ref="S16:T19" si="21">S5/R5-1</f>
        <v>0.13395881543485677</v>
      </c>
      <c r="T16" s="21">
        <f t="shared" si="21"/>
        <v>4.6805293193530773E-2</v>
      </c>
      <c r="U16" s="20"/>
      <c r="V16" s="20">
        <f t="shared" ref="V16:W19" si="22">V5/U5-1</f>
        <v>0.2626251039545755</v>
      </c>
      <c r="W16" s="21">
        <f t="shared" si="22"/>
        <v>0.35674214722114961</v>
      </c>
      <c r="X16" s="20"/>
      <c r="Y16" s="20">
        <f t="shared" ref="Y16:Z19" si="23">Y5/X5-1</f>
        <v>0.34954287666931294</v>
      </c>
      <c r="Z16" s="21">
        <f t="shared" si="23"/>
        <v>0.37673540063367783</v>
      </c>
      <c r="AA16" s="20"/>
      <c r="AB16" s="20">
        <f t="shared" ref="AB16:AC19" si="24">AB5/AA5-1</f>
        <v>-3.9469970543591915E-3</v>
      </c>
      <c r="AC16" s="20">
        <f t="shared" si="24"/>
        <v>2.7646438309046006E-2</v>
      </c>
      <c r="AD16" s="20">
        <f t="shared" ref="AD16:AE16" si="25">AD5/AC5-1</f>
        <v>5.7961635992667349E-2</v>
      </c>
      <c r="AE16" s="21">
        <f t="shared" si="25"/>
        <v>1.6037352276624617E-2</v>
      </c>
      <c r="AF16" s="20"/>
      <c r="AG16" s="20">
        <f t="shared" ref="AG16:AH19" si="26">AG5/AF5-1</f>
        <v>0.8007302179782203</v>
      </c>
      <c r="AH16" s="21">
        <f t="shared" si="26"/>
        <v>0.37961169444709975</v>
      </c>
      <c r="AI16" s="20"/>
      <c r="AJ16" s="20">
        <f t="shared" ref="AJ16:AK19" si="27">AJ5/AI5-1</f>
        <v>0.17860627513093252</v>
      </c>
      <c r="AK16" s="21">
        <f t="shared" si="27"/>
        <v>4.6853074164544539E-2</v>
      </c>
      <c r="AL16" s="17" t="s">
        <v>2</v>
      </c>
    </row>
    <row r="17" spans="1:38" x14ac:dyDescent="0.25">
      <c r="A17" s="17" t="str">
        <f>A6</f>
        <v>Turnover/Revenue</v>
      </c>
      <c r="B17" s="20"/>
      <c r="C17" s="20">
        <f t="shared" ref="C17:E19" si="28">C6/B6-1</f>
        <v>-7.3481098315981708E-3</v>
      </c>
      <c r="D17" s="20">
        <f t="shared" si="28"/>
        <v>0.32869808753256891</v>
      </c>
      <c r="E17" s="21">
        <f t="shared" si="28"/>
        <v>0.38502928526487734</v>
      </c>
      <c r="F17" s="20"/>
      <c r="G17" s="20">
        <f t="shared" si="17"/>
        <v>0.29202279202279202</v>
      </c>
      <c r="H17" s="21">
        <f t="shared" si="17"/>
        <v>7.6074972436604105E-2</v>
      </c>
      <c r="I17" s="20"/>
      <c r="J17" s="20">
        <f t="shared" si="18"/>
        <v>0.125</v>
      </c>
      <c r="K17" s="21">
        <f t="shared" si="18"/>
        <v>-5.0505050505050497E-2</v>
      </c>
      <c r="L17" s="20"/>
      <c r="M17" s="20">
        <f t="shared" si="19"/>
        <v>6.956899575434905E-2</v>
      </c>
      <c r="N17" s="21">
        <f t="shared" si="19"/>
        <v>2.7027820741233777E-2</v>
      </c>
      <c r="O17" s="20"/>
      <c r="P17" s="20">
        <f t="shared" si="20"/>
        <v>8.5746718504438268E-2</v>
      </c>
      <c r="Q17" s="21">
        <f t="shared" si="20"/>
        <v>4.3676644381227758E-2</v>
      </c>
      <c r="R17" s="20"/>
      <c r="S17" s="20">
        <f t="shared" si="21"/>
        <v>0.17889428550437692</v>
      </c>
      <c r="T17" s="21">
        <f t="shared" si="21"/>
        <v>7.1564828153296123E-2</v>
      </c>
      <c r="U17" s="20"/>
      <c r="V17" s="20">
        <f t="shared" si="22"/>
        <v>0.38680891227869463</v>
      </c>
      <c r="W17" s="21">
        <f t="shared" si="22"/>
        <v>0.67553502313334857</v>
      </c>
      <c r="X17" s="20"/>
      <c r="Y17" s="20">
        <f t="shared" si="23"/>
        <v>0.13311590007145635</v>
      </c>
      <c r="Z17" s="21">
        <f t="shared" si="23"/>
        <v>0.17890244989540838</v>
      </c>
      <c r="AA17" s="20"/>
      <c r="AB17" s="20">
        <f t="shared" si="24"/>
        <v>9.6253553955958138E-2</v>
      </c>
      <c r="AC17" s="20">
        <f t="shared" si="24"/>
        <v>-0.14287008835329729</v>
      </c>
      <c r="AD17" s="20">
        <f t="shared" ref="AD17:AE17" si="29">AD6/AC6-1</f>
        <v>0.16785560101157926</v>
      </c>
      <c r="AE17" s="21">
        <f t="shared" si="29"/>
        <v>0.27265555105958783</v>
      </c>
      <c r="AF17" s="20"/>
      <c r="AG17" s="20">
        <f t="shared" si="26"/>
        <v>0.14724269612170726</v>
      </c>
      <c r="AH17" s="21">
        <f t="shared" si="26"/>
        <v>0.19744919644255265</v>
      </c>
      <c r="AI17" s="20"/>
      <c r="AJ17" s="20">
        <f t="shared" si="27"/>
        <v>0.29678151828653809</v>
      </c>
      <c r="AK17" s="21">
        <f t="shared" si="27"/>
        <v>0.14302484195063081</v>
      </c>
      <c r="AL17" s="17" t="str">
        <f>AL6</f>
        <v>Turnover/Revenue</v>
      </c>
    </row>
    <row r="18" spans="1:38" x14ac:dyDescent="0.25">
      <c r="A18" s="17" t="s">
        <v>3</v>
      </c>
      <c r="B18" s="20"/>
      <c r="C18" s="20">
        <f t="shared" si="28"/>
        <v>1.7122236586341266E-2</v>
      </c>
      <c r="D18" s="20">
        <f t="shared" si="28"/>
        <v>6.7509738300323585E-2</v>
      </c>
      <c r="E18" s="21">
        <f t="shared" si="28"/>
        <v>0.18894171056576292</v>
      </c>
      <c r="F18" s="20"/>
      <c r="G18" s="20">
        <f t="shared" si="17"/>
        <v>0.62176165803108807</v>
      </c>
      <c r="H18" s="21">
        <f t="shared" si="17"/>
        <v>0.15814696485622992</v>
      </c>
      <c r="I18" s="20"/>
      <c r="J18" s="20">
        <f t="shared" si="18"/>
        <v>0.37681159420289845</v>
      </c>
      <c r="K18" s="21">
        <f t="shared" si="18"/>
        <v>2.1052631578947434E-2</v>
      </c>
      <c r="L18" s="20"/>
      <c r="M18" s="20">
        <f t="shared" si="19"/>
        <v>0.36364522654707643</v>
      </c>
      <c r="N18" s="21">
        <f t="shared" si="19"/>
        <v>-8.443403814187922E-2</v>
      </c>
      <c r="O18" s="20"/>
      <c r="P18" s="20">
        <f t="shared" si="20"/>
        <v>9.077166891633115E-2</v>
      </c>
      <c r="Q18" s="21">
        <f t="shared" si="20"/>
        <v>-0.48969479022999074</v>
      </c>
      <c r="R18" s="20"/>
      <c r="S18" s="20">
        <f t="shared" si="21"/>
        <v>0.30389731302189049</v>
      </c>
      <c r="T18" s="21">
        <f t="shared" si="21"/>
        <v>-9.0101213136745795E-2</v>
      </c>
      <c r="U18" s="20"/>
      <c r="V18" s="20">
        <f t="shared" si="22"/>
        <v>1.2529884032114182</v>
      </c>
      <c r="W18" s="21">
        <f t="shared" si="22"/>
        <v>1.8749604054482103</v>
      </c>
      <c r="X18" s="20"/>
      <c r="Y18" s="20">
        <f t="shared" si="23"/>
        <v>0.61863225420431411</v>
      </c>
      <c r="Z18" s="21">
        <f t="shared" si="23"/>
        <v>0.76256408673980092</v>
      </c>
      <c r="AA18" s="20"/>
      <c r="AB18" s="20">
        <f t="shared" si="24"/>
        <v>0.3041813892698515</v>
      </c>
      <c r="AC18" s="20">
        <f t="shared" si="24"/>
        <v>0.30863624347776564</v>
      </c>
      <c r="AD18" s="20">
        <f t="shared" ref="AD18:AE18" si="30">AD7/AC7-1</f>
        <v>9.6540341233290361E-2</v>
      </c>
      <c r="AE18" s="21">
        <f t="shared" si="30"/>
        <v>-2.7591143271339491E-2</v>
      </c>
      <c r="AF18" s="20"/>
      <c r="AG18" s="20">
        <f t="shared" si="26"/>
        <v>0.10513491283078835</v>
      </c>
      <c r="AH18" s="21">
        <f t="shared" si="26"/>
        <v>0.22845654935449389</v>
      </c>
      <c r="AI18" s="20"/>
      <c r="AJ18" s="20">
        <f t="shared" si="27"/>
        <v>0.24413970932958273</v>
      </c>
      <c r="AK18" s="21">
        <f t="shared" si="27"/>
        <v>0.12501177578897793</v>
      </c>
      <c r="AL18" s="17" t="s">
        <v>3</v>
      </c>
    </row>
    <row r="19" spans="1:38" x14ac:dyDescent="0.25">
      <c r="A19" s="17" t="s">
        <v>4</v>
      </c>
      <c r="B19" s="20"/>
      <c r="C19" s="20">
        <f t="shared" si="28"/>
        <v>-5.081677903977555E-2</v>
      </c>
      <c r="D19" s="20">
        <f t="shared" si="28"/>
        <v>-6.1975591151792742E-3</v>
      </c>
      <c r="E19" s="21">
        <f t="shared" si="28"/>
        <v>0.25341792190348267</v>
      </c>
      <c r="F19" s="20"/>
      <c r="G19" s="20">
        <f t="shared" si="17"/>
        <v>0.60465116279069764</v>
      </c>
      <c r="H19" s="21">
        <f t="shared" si="17"/>
        <v>0.15942028985507251</v>
      </c>
      <c r="I19" s="20"/>
      <c r="J19" s="20">
        <f t="shared" si="18"/>
        <v>0.40298507462686572</v>
      </c>
      <c r="K19" s="21">
        <f t="shared" si="18"/>
        <v>2.1276595744680771E-2</v>
      </c>
      <c r="L19" s="20"/>
      <c r="M19" s="20">
        <f t="shared" si="19"/>
        <v>0.38072527948964097</v>
      </c>
      <c r="N19" s="21">
        <f t="shared" si="19"/>
        <v>-0.1114276101827969</v>
      </c>
      <c r="O19" s="20"/>
      <c r="P19" s="20">
        <f t="shared" si="20"/>
        <v>9.077166891633115E-2</v>
      </c>
      <c r="Q19" s="21">
        <f t="shared" si="20"/>
        <v>-0.48969479022999074</v>
      </c>
      <c r="R19" s="20"/>
      <c r="S19" s="20">
        <f t="shared" si="21"/>
        <v>0.26475442789759507</v>
      </c>
      <c r="T19" s="21">
        <f t="shared" si="21"/>
        <v>-8.6148060768325374E-2</v>
      </c>
      <c r="U19" s="20"/>
      <c r="V19" s="20">
        <f t="shared" si="22"/>
        <v>1.4919727891156462</v>
      </c>
      <c r="W19" s="21">
        <f t="shared" si="22"/>
        <v>2.3531338720244594</v>
      </c>
      <c r="X19" s="20"/>
      <c r="Y19" s="20">
        <f t="shared" si="23"/>
        <v>0.9919042669804421</v>
      </c>
      <c r="Z19" s="21">
        <f t="shared" si="23"/>
        <v>0.75167266597848426</v>
      </c>
      <c r="AA19" s="20"/>
      <c r="AB19" s="20">
        <f t="shared" si="24"/>
        <v>0.23307599153659653</v>
      </c>
      <c r="AC19" s="20">
        <f t="shared" si="24"/>
        <v>0.4982350701961622</v>
      </c>
      <c r="AD19" s="20">
        <f t="shared" ref="AD19:AE19" si="31">AD8/AC8-1</f>
        <v>4.176258961390289E-2</v>
      </c>
      <c r="AE19" s="21">
        <f t="shared" si="31"/>
        <v>-4.7402599631136133E-2</v>
      </c>
      <c r="AF19" s="20"/>
      <c r="AG19" s="20">
        <f t="shared" si="26"/>
        <v>0.11704589895829631</v>
      </c>
      <c r="AH19" s="21">
        <f t="shared" si="26"/>
        <v>0.2181297075191404</v>
      </c>
      <c r="AI19" s="20"/>
      <c r="AJ19" s="20">
        <f t="shared" si="27"/>
        <v>0.20382109266739401</v>
      </c>
      <c r="AK19" s="21">
        <f t="shared" si="27"/>
        <v>0.16632378153318639</v>
      </c>
      <c r="AL19" s="17" t="s">
        <v>4</v>
      </c>
    </row>
    <row r="20" spans="1:38" x14ac:dyDescent="0.25">
      <c r="A20" s="17"/>
      <c r="B20" s="20"/>
      <c r="C20" s="20"/>
      <c r="D20" s="20"/>
      <c r="E20" s="21"/>
      <c r="F20" s="20"/>
      <c r="G20" s="20"/>
      <c r="H20" s="21"/>
      <c r="I20" s="20"/>
      <c r="J20" s="20"/>
      <c r="K20" s="21"/>
      <c r="L20" s="20"/>
      <c r="M20" s="20"/>
      <c r="N20" s="21"/>
      <c r="O20" s="20"/>
      <c r="P20" s="20"/>
      <c r="Q20" s="21"/>
      <c r="R20" s="20"/>
      <c r="S20" s="20"/>
      <c r="T20" s="21"/>
      <c r="U20" s="20"/>
      <c r="V20" s="20"/>
      <c r="W20" s="21"/>
      <c r="X20" s="20"/>
      <c r="Y20" s="20"/>
      <c r="Z20" s="21"/>
      <c r="AA20" s="20"/>
      <c r="AB20" s="20"/>
      <c r="AC20" s="20"/>
      <c r="AD20" s="20"/>
      <c r="AE20" s="21"/>
      <c r="AF20" s="20"/>
      <c r="AG20" s="20"/>
      <c r="AH20" s="21"/>
      <c r="AI20" s="20"/>
      <c r="AJ20" s="20"/>
      <c r="AK20" s="21"/>
      <c r="AL20" s="17"/>
    </row>
    <row r="21" spans="1:38" x14ac:dyDescent="0.25">
      <c r="A21" s="17"/>
      <c r="B21" s="20"/>
      <c r="C21" s="20"/>
      <c r="D21" s="20"/>
      <c r="E21" s="21"/>
      <c r="F21" s="20"/>
      <c r="G21" s="20"/>
      <c r="H21" s="21"/>
      <c r="I21" s="20"/>
      <c r="J21" s="20"/>
      <c r="K21" s="21"/>
      <c r="L21" s="20"/>
      <c r="M21" s="20"/>
      <c r="N21" s="21"/>
      <c r="O21" s="20"/>
      <c r="P21" s="20"/>
      <c r="Q21" s="21"/>
      <c r="R21" s="20"/>
      <c r="S21" s="20"/>
      <c r="T21" s="21"/>
      <c r="U21" s="20"/>
      <c r="V21" s="20"/>
      <c r="W21" s="21"/>
      <c r="X21" s="20"/>
      <c r="Y21" s="20"/>
      <c r="Z21" s="21"/>
      <c r="AA21" s="20"/>
      <c r="AB21" s="20"/>
      <c r="AC21" s="20"/>
      <c r="AD21" s="20"/>
      <c r="AE21" s="21"/>
      <c r="AF21" s="20"/>
      <c r="AG21" s="20"/>
      <c r="AH21" s="21"/>
      <c r="AI21" s="20"/>
      <c r="AJ21" s="20"/>
      <c r="AK21" s="21"/>
      <c r="AL21" s="17"/>
    </row>
    <row r="22" spans="1:38" x14ac:dyDescent="0.25">
      <c r="A22" s="17" t="s">
        <v>11</v>
      </c>
      <c r="B22" s="20">
        <f t="shared" ref="B22:E22" si="32">B7/B6</f>
        <v>0.28146637591851376</v>
      </c>
      <c r="C22" s="20">
        <f t="shared" si="32"/>
        <v>0.2884049409803901</v>
      </c>
      <c r="D22" s="20">
        <f t="shared" si="32"/>
        <v>0.23171184331440525</v>
      </c>
      <c r="E22" s="21">
        <f t="shared" si="32"/>
        <v>0.19890689552884733</v>
      </c>
      <c r="F22" s="20">
        <f t="shared" ref="F22:AK22" si="33">F7/F6</f>
        <v>0.27492877492877493</v>
      </c>
      <c r="G22" s="20">
        <f t="shared" si="33"/>
        <v>0.34509371554575524</v>
      </c>
      <c r="H22" s="21">
        <f t="shared" si="33"/>
        <v>0.3714139344262295</v>
      </c>
      <c r="I22" s="20">
        <f t="shared" si="33"/>
        <v>0.39204545454545453</v>
      </c>
      <c r="J22" s="20">
        <f t="shared" si="33"/>
        <v>0.47979797979797978</v>
      </c>
      <c r="K22" s="21">
        <f t="shared" si="33"/>
        <v>0.51595744680851063</v>
      </c>
      <c r="L22" s="20">
        <f t="shared" si="33"/>
        <v>0.21479015176500768</v>
      </c>
      <c r="M22" s="20">
        <f t="shared" si="33"/>
        <v>0.27384634962899151</v>
      </c>
      <c r="N22" s="21">
        <f t="shared" si="33"/>
        <v>0.24412619739789354</v>
      </c>
      <c r="O22" s="20">
        <f t="shared" si="33"/>
        <v>-0.18393062374362026</v>
      </c>
      <c r="P22" s="20">
        <f t="shared" si="33"/>
        <v>-0.18478187408385924</v>
      </c>
      <c r="Q22" s="21">
        <f t="shared" si="33"/>
        <v>-9.0349011375994395E-2</v>
      </c>
      <c r="R22" s="20">
        <f t="shared" si="33"/>
        <v>0.28176348900019066</v>
      </c>
      <c r="S22" s="20">
        <f t="shared" si="33"/>
        <v>0.31164003484658304</v>
      </c>
      <c r="T22" s="21">
        <f t="shared" si="33"/>
        <v>0.26462317742698671</v>
      </c>
      <c r="U22" s="20">
        <f t="shared" si="33"/>
        <v>5.343744339253878E-2</v>
      </c>
      <c r="V22" s="20">
        <f t="shared" si="33"/>
        <v>8.6813647644385775E-2</v>
      </c>
      <c r="W22" s="21">
        <f t="shared" si="33"/>
        <v>0.14895886757616167</v>
      </c>
      <c r="X22" s="20">
        <f t="shared" si="33"/>
        <v>0.17503062140417339</v>
      </c>
      <c r="Y22" s="20">
        <f t="shared" si="33"/>
        <v>0.25002756492990075</v>
      </c>
      <c r="Z22" s="21">
        <f t="shared" si="33"/>
        <v>0.37381346241119828</v>
      </c>
      <c r="AA22" s="20">
        <f t="shared" si="33"/>
        <v>0.1700266797037521</v>
      </c>
      <c r="AB22" s="20">
        <f t="shared" si="33"/>
        <v>0.20227586086155402</v>
      </c>
      <c r="AC22" s="20">
        <f t="shared" si="33"/>
        <v>0.30882777407166639</v>
      </c>
      <c r="AD22" s="20">
        <f t="shared" ref="AD22:AE22" si="34">AD7/AD6</f>
        <v>0.28996916439800924</v>
      </c>
      <c r="AE22" s="21">
        <f t="shared" si="34"/>
        <v>0.22155922975707898</v>
      </c>
      <c r="AF22" s="20">
        <f t="shared" si="33"/>
        <v>0.47425568046833982</v>
      </c>
      <c r="AG22" s="20">
        <f t="shared" si="33"/>
        <v>0.45684885322493535</v>
      </c>
      <c r="AH22" s="21">
        <f t="shared" si="33"/>
        <v>0.46867872764586732</v>
      </c>
      <c r="AI22" s="20">
        <f t="shared" si="33"/>
        <v>0.18139837481343521</v>
      </c>
      <c r="AJ22" s="20">
        <f t="shared" si="33"/>
        <v>0.17403465281603317</v>
      </c>
      <c r="AK22" s="21">
        <f t="shared" si="33"/>
        <v>0.17129201975982972</v>
      </c>
      <c r="AL22" s="17" t="s">
        <v>11</v>
      </c>
    </row>
    <row r="23" spans="1:38" x14ac:dyDescent="0.25">
      <c r="A23" s="17" t="s">
        <v>13</v>
      </c>
      <c r="B23" s="20">
        <f t="shared" ref="B23:E23" si="35">B8/B6</f>
        <v>0.23140132407337116</v>
      </c>
      <c r="C23" s="20">
        <f t="shared" si="35"/>
        <v>0.22126815683709744</v>
      </c>
      <c r="D23" s="20">
        <f t="shared" si="35"/>
        <v>0.16549796858904764</v>
      </c>
      <c r="E23" s="21">
        <f t="shared" si="35"/>
        <v>0.14977164892831912</v>
      </c>
      <c r="F23" s="20">
        <f t="shared" ref="F23:AK23" si="36">F8/F6</f>
        <v>0.21438746438746439</v>
      </c>
      <c r="G23" s="20">
        <f t="shared" si="36"/>
        <v>0.26626240352811464</v>
      </c>
      <c r="H23" s="21">
        <f t="shared" si="36"/>
        <v>0.28688524590163933</v>
      </c>
      <c r="I23" s="20">
        <f t="shared" si="36"/>
        <v>0.38068181818181818</v>
      </c>
      <c r="J23" s="20">
        <f t="shared" si="36"/>
        <v>0.47474747474747475</v>
      </c>
      <c r="K23" s="21">
        <f t="shared" si="36"/>
        <v>0.51063829787234039</v>
      </c>
      <c r="L23" s="20">
        <f t="shared" si="36"/>
        <v>0.1690460111297829</v>
      </c>
      <c r="M23" s="20">
        <f t="shared" si="36"/>
        <v>0.21822444544511227</v>
      </c>
      <c r="N23" s="21">
        <f t="shared" si="36"/>
        <v>0.18880522327598531</v>
      </c>
      <c r="O23" s="20">
        <f t="shared" si="36"/>
        <v>-0.18393062374362026</v>
      </c>
      <c r="P23" s="20">
        <f t="shared" si="36"/>
        <v>-0.18478187408385924</v>
      </c>
      <c r="Q23" s="21">
        <f t="shared" si="36"/>
        <v>-9.0349011375994395E-2</v>
      </c>
      <c r="R23" s="20">
        <f t="shared" si="36"/>
        <v>0.21872475195051311</v>
      </c>
      <c r="S23" s="20">
        <f t="shared" si="36"/>
        <v>0.23465471155614279</v>
      </c>
      <c r="T23" s="21">
        <f t="shared" si="36"/>
        <v>0.20011823603336204</v>
      </c>
      <c r="U23" s="20">
        <f t="shared" si="36"/>
        <v>3.5037039155678858E-2</v>
      </c>
      <c r="V23" s="20">
        <f t="shared" si="36"/>
        <v>6.2958456218505307E-2</v>
      </c>
      <c r="W23" s="21">
        <f t="shared" si="36"/>
        <v>0.12599446097035594</v>
      </c>
      <c r="X23" s="20">
        <f t="shared" si="36"/>
        <v>0.11420295552597322</v>
      </c>
      <c r="Y23" s="20">
        <f t="shared" si="36"/>
        <v>0.20075735800690672</v>
      </c>
      <c r="Z23" s="21">
        <f t="shared" si="36"/>
        <v>0.29829539886523648</v>
      </c>
      <c r="AA23" s="20">
        <f t="shared" si="36"/>
        <v>0.15543089642389257</v>
      </c>
      <c r="AB23" s="20">
        <f t="shared" si="36"/>
        <v>0.17483008929065078</v>
      </c>
      <c r="AC23" s="20">
        <f t="shared" si="36"/>
        <v>0.30559728174408429</v>
      </c>
      <c r="AD23" s="20">
        <f t="shared" ref="AD23:AE23" si="37">AD8/AD6</f>
        <v>0.27260203687247653</v>
      </c>
      <c r="AE23" s="21">
        <f t="shared" si="37"/>
        <v>0.20404577769984494</v>
      </c>
      <c r="AF23" s="20">
        <f t="shared" si="36"/>
        <v>0.41248104555226733</v>
      </c>
      <c r="AG23" s="20">
        <f t="shared" si="36"/>
        <v>0.40162405207704183</v>
      </c>
      <c r="AH23" s="21">
        <f t="shared" si="36"/>
        <v>0.40856028843870013</v>
      </c>
      <c r="AI23" s="20">
        <f t="shared" si="36"/>
        <v>0.14422148801095364</v>
      </c>
      <c r="AJ23" s="20">
        <f t="shared" si="36"/>
        <v>0.13388289918942314</v>
      </c>
      <c r="AK23" s="21">
        <f t="shared" si="36"/>
        <v>0.13661191212498494</v>
      </c>
      <c r="AL23" s="17" t="s">
        <v>13</v>
      </c>
    </row>
    <row r="24" spans="1:38" x14ac:dyDescent="0.25">
      <c r="A24" s="17" t="s">
        <v>10</v>
      </c>
      <c r="B24" s="20"/>
      <c r="C24" s="20"/>
      <c r="D24" s="20"/>
      <c r="E24" s="24">
        <f>E6/E10/1000000</f>
        <v>9.3043866666666676E-3</v>
      </c>
      <c r="F24" s="20"/>
      <c r="G24" s="20"/>
      <c r="H24" s="24">
        <f>H6/H10/1000000</f>
        <v>5.2332439678284192E-3</v>
      </c>
      <c r="I24" s="20"/>
      <c r="J24" s="20"/>
      <c r="K24" s="24">
        <f>K6/K10/1000000</f>
        <v>1.8252427184466018E-3</v>
      </c>
      <c r="L24" s="20"/>
      <c r="M24" s="20"/>
      <c r="N24" s="24">
        <f>N6/N10/1000000</f>
        <v>3.7671454219030519E-3</v>
      </c>
      <c r="O24" s="20"/>
      <c r="P24" s="20"/>
      <c r="Q24" s="24">
        <f>Q6/Q10/1000000</f>
        <v>0.17758982608695653</v>
      </c>
      <c r="R24" s="20"/>
      <c r="S24" s="20"/>
      <c r="T24" s="24">
        <f>T6/T10/1000000</f>
        <v>6.1578490044958255E-3</v>
      </c>
      <c r="U24" s="20"/>
      <c r="V24" s="20"/>
      <c r="W24" s="24">
        <f>W6/W10/1000000</f>
        <v>1.2498717948717949E-2</v>
      </c>
      <c r="X24" s="20"/>
      <c r="Y24" s="20"/>
      <c r="Z24" s="24">
        <f>Z6/Z10/1000000</f>
        <v>1.9638098045710499E-3</v>
      </c>
      <c r="AA24" s="20"/>
      <c r="AB24" s="20"/>
      <c r="AC24" s="20"/>
      <c r="AD24" s="20"/>
      <c r="AE24" s="24">
        <f>AE6/AE10/1000000</f>
        <v>7.7566741751545227E-3</v>
      </c>
      <c r="AF24" s="20"/>
      <c r="AG24" s="20"/>
      <c r="AH24" s="24">
        <f>AH6/AH10/1000000</f>
        <v>1.9931223404255322E-2</v>
      </c>
      <c r="AI24" s="20"/>
      <c r="AJ24" s="20"/>
      <c r="AK24" s="24">
        <f>AK6/AK10/1000000</f>
        <v>8.865361139369277E-3</v>
      </c>
      <c r="AL24" s="17" t="s">
        <v>10</v>
      </c>
    </row>
    <row r="25" spans="1:38" x14ac:dyDescent="0.25">
      <c r="A25" s="17"/>
      <c r="B25" s="20"/>
      <c r="C25" s="20"/>
      <c r="D25" s="20"/>
      <c r="E25" s="21"/>
      <c r="F25" s="20"/>
      <c r="G25" s="20"/>
      <c r="H25" s="21"/>
      <c r="I25" s="20"/>
      <c r="J25" s="20"/>
      <c r="K25" s="21"/>
      <c r="L25" s="20"/>
      <c r="M25" s="20"/>
      <c r="N25" s="21"/>
      <c r="O25" s="20"/>
      <c r="P25" s="20"/>
      <c r="Q25" s="21"/>
      <c r="R25" s="20"/>
      <c r="S25" s="20"/>
      <c r="T25" s="21"/>
      <c r="U25" s="20"/>
      <c r="V25" s="20"/>
      <c r="W25" s="21"/>
      <c r="X25" s="20"/>
      <c r="Y25" s="20"/>
      <c r="Z25" s="21"/>
      <c r="AA25" s="20"/>
      <c r="AB25" s="20"/>
      <c r="AC25" s="20"/>
      <c r="AD25" s="20"/>
      <c r="AE25" s="21"/>
      <c r="AF25" s="20"/>
      <c r="AG25" s="20"/>
      <c r="AH25" s="21"/>
      <c r="AI25" s="20"/>
      <c r="AJ25" s="20"/>
      <c r="AK25" s="21"/>
      <c r="AL25" s="17"/>
    </row>
    <row r="26" spans="1:38" x14ac:dyDescent="0.25">
      <c r="A26" s="17" t="s">
        <v>12</v>
      </c>
      <c r="B26" s="20">
        <f t="shared" ref="B26:E26" si="38">B8/B5</f>
        <v>0.43592285197185116</v>
      </c>
      <c r="C26" s="20">
        <f t="shared" si="38"/>
        <v>0.59857888879376764</v>
      </c>
      <c r="D26" s="20">
        <f t="shared" si="38"/>
        <v>0.5352676851970728</v>
      </c>
      <c r="E26" s="21">
        <f t="shared" si="38"/>
        <v>1.2665567929810104</v>
      </c>
      <c r="F26" s="20">
        <f t="shared" ref="F26:AK26" si="39">F8/F5</f>
        <v>0.43309352517985611</v>
      </c>
      <c r="G26" s="20">
        <f t="shared" si="39"/>
        <v>0.54576271186440672</v>
      </c>
      <c r="H26" s="21">
        <f t="shared" si="39"/>
        <v>0.64367816091954022</v>
      </c>
      <c r="I26" s="20">
        <f t="shared" si="39"/>
        <v>0.49264705882352944</v>
      </c>
      <c r="J26" s="20">
        <f t="shared" si="39"/>
        <v>0.54335260115606931</v>
      </c>
      <c r="K26" s="21">
        <f t="shared" si="39"/>
        <v>0.56804733727810652</v>
      </c>
      <c r="L26" s="20">
        <f t="shared" si="39"/>
        <v>0.5218494456834416</v>
      </c>
      <c r="M26" s="20">
        <f t="shared" si="39"/>
        <v>0.709240729841083</v>
      </c>
      <c r="N26" s="21">
        <f t="shared" si="39"/>
        <v>0.67744528043775654</v>
      </c>
      <c r="O26" s="20">
        <f t="shared" si="39"/>
        <v>-0.53583722401749434</v>
      </c>
      <c r="P26" s="20">
        <f t="shared" si="39"/>
        <v>-0.46481037287439686</v>
      </c>
      <c r="Q26" s="21">
        <f t="shared" si="39"/>
        <v>-0.17254384517961111</v>
      </c>
      <c r="R26" s="20">
        <f t="shared" si="39"/>
        <v>0.74234953289851557</v>
      </c>
      <c r="S26" s="20">
        <f t="shared" si="39"/>
        <v>0.82797527211873057</v>
      </c>
      <c r="T26" s="21">
        <f t="shared" si="39"/>
        <v>0.72281522932812337</v>
      </c>
      <c r="U26" s="20">
        <f t="shared" si="39"/>
        <v>0.10538843164807433</v>
      </c>
      <c r="V26" s="20">
        <f t="shared" si="39"/>
        <v>0.20799927320629585</v>
      </c>
      <c r="W26" s="21">
        <f t="shared" si="39"/>
        <v>0.5140618722378465</v>
      </c>
      <c r="X26" s="20">
        <f t="shared" si="39"/>
        <v>0.17548176509466001</v>
      </c>
      <c r="Y26" s="20">
        <f t="shared" si="39"/>
        <v>0.25900835217032053</v>
      </c>
      <c r="Z26" s="21">
        <f t="shared" si="39"/>
        <v>0.32954614993415104</v>
      </c>
      <c r="AA26" s="20">
        <f t="shared" si="39"/>
        <v>0.13190418635873835</v>
      </c>
      <c r="AB26" s="20">
        <f t="shared" si="39"/>
        <v>0.1632924000039441</v>
      </c>
      <c r="AC26" s="20">
        <f t="shared" si="39"/>
        <v>0.23806865013318407</v>
      </c>
      <c r="AD26" s="20">
        <f t="shared" ref="AD26:AE26" si="40">AD8/AD5</f>
        <v>0.23442344696736339</v>
      </c>
      <c r="AE26" s="21">
        <f t="shared" si="40"/>
        <v>0.21978637465074244</v>
      </c>
      <c r="AF26" s="20">
        <f t="shared" si="39"/>
        <v>5.0964866187102507</v>
      </c>
      <c r="AG26" s="20">
        <f t="shared" si="39"/>
        <v>3.1615004955700563</v>
      </c>
      <c r="AH26" s="21">
        <f t="shared" si="39"/>
        <v>2.7914504418098338</v>
      </c>
      <c r="AI26" s="20">
        <f t="shared" si="39"/>
        <v>0.14839883965644729</v>
      </c>
      <c r="AJ26" s="20">
        <f t="shared" si="39"/>
        <v>0.15157364853326602</v>
      </c>
      <c r="AK26" s="21">
        <f t="shared" si="39"/>
        <v>0.16887178850688842</v>
      </c>
      <c r="AL26" s="17" t="s">
        <v>12</v>
      </c>
    </row>
    <row r="27" spans="1:38" x14ac:dyDescent="0.25">
      <c r="A27" s="17"/>
      <c r="B27" s="20"/>
      <c r="C27" s="20"/>
      <c r="D27" s="20"/>
      <c r="E27" s="21"/>
      <c r="F27" s="20"/>
      <c r="G27" s="20"/>
      <c r="H27" s="21"/>
      <c r="I27" s="20"/>
      <c r="J27" s="20"/>
      <c r="K27" s="21"/>
      <c r="L27" s="20"/>
      <c r="M27" s="20"/>
      <c r="N27" s="21"/>
      <c r="O27" s="20"/>
      <c r="P27" s="20"/>
      <c r="Q27" s="21"/>
      <c r="R27" s="20"/>
      <c r="S27" s="20"/>
      <c r="T27" s="21"/>
      <c r="U27" s="20"/>
      <c r="V27" s="20"/>
      <c r="W27" s="21"/>
      <c r="X27" s="20"/>
      <c r="Y27" s="20"/>
      <c r="Z27" s="21"/>
      <c r="AA27" s="20"/>
      <c r="AB27" s="20"/>
      <c r="AC27" s="20"/>
      <c r="AD27" s="20"/>
      <c r="AE27" s="21"/>
      <c r="AF27" s="20"/>
      <c r="AG27" s="20"/>
      <c r="AH27" s="21"/>
      <c r="AI27" s="20"/>
      <c r="AJ27" s="20"/>
      <c r="AK27" s="21"/>
      <c r="AL27" s="17"/>
    </row>
    <row r="28" spans="1:38" x14ac:dyDescent="0.25">
      <c r="A28" s="19" t="s">
        <v>14</v>
      </c>
      <c r="B28" s="22">
        <f t="shared" ref="B28:E28" si="41">(B6-B7)/B6</f>
        <v>0.71853362408148624</v>
      </c>
      <c r="C28" s="22">
        <f t="shared" si="41"/>
        <v>0.71159505901960995</v>
      </c>
      <c r="D28" s="22">
        <f t="shared" si="41"/>
        <v>0.76828815668559469</v>
      </c>
      <c r="E28" s="23">
        <f t="shared" si="41"/>
        <v>0.80109310447115267</v>
      </c>
      <c r="F28" s="22">
        <f t="shared" ref="F28:AK28" si="42">(F6-F7)/F6</f>
        <v>0.72507122507122512</v>
      </c>
      <c r="G28" s="22">
        <f t="shared" si="42"/>
        <v>0.65490628445424481</v>
      </c>
      <c r="H28" s="23">
        <f t="shared" si="42"/>
        <v>0.6285860655737705</v>
      </c>
      <c r="I28" s="22">
        <f t="shared" si="42"/>
        <v>0.60795454545454541</v>
      </c>
      <c r="J28" s="22">
        <f t="shared" si="42"/>
        <v>0.52020202020202022</v>
      </c>
      <c r="K28" s="23">
        <f t="shared" si="42"/>
        <v>0.48404255319148937</v>
      </c>
      <c r="L28" s="22">
        <f t="shared" si="42"/>
        <v>0.78520984823499229</v>
      </c>
      <c r="M28" s="22">
        <f t="shared" si="42"/>
        <v>0.72615365037100843</v>
      </c>
      <c r="N28" s="23">
        <f t="shared" si="42"/>
        <v>0.75587380260210646</v>
      </c>
      <c r="O28" s="22">
        <f t="shared" si="42"/>
        <v>1.1839306237436202</v>
      </c>
      <c r="P28" s="22">
        <f t="shared" si="42"/>
        <v>1.1847818740838592</v>
      </c>
      <c r="Q28" s="23">
        <f t="shared" si="42"/>
        <v>1.0903490113759944</v>
      </c>
      <c r="R28" s="22">
        <f t="shared" si="42"/>
        <v>0.71823651099980923</v>
      </c>
      <c r="S28" s="22">
        <f t="shared" si="42"/>
        <v>0.68835996515341702</v>
      </c>
      <c r="T28" s="23">
        <f t="shared" si="42"/>
        <v>0.73537682257301318</v>
      </c>
      <c r="U28" s="22">
        <f t="shared" si="42"/>
        <v>0.94656255660746125</v>
      </c>
      <c r="V28" s="22">
        <f t="shared" si="42"/>
        <v>0.91318635235561418</v>
      </c>
      <c r="W28" s="23">
        <f t="shared" si="42"/>
        <v>0.85104113242383839</v>
      </c>
      <c r="X28" s="22">
        <f t="shared" si="42"/>
        <v>0.82496937859582664</v>
      </c>
      <c r="Y28" s="22">
        <f t="shared" si="42"/>
        <v>0.74997243507009925</v>
      </c>
      <c r="Z28" s="23">
        <f t="shared" si="42"/>
        <v>0.62618653758880161</v>
      </c>
      <c r="AA28" s="22">
        <f t="shared" si="42"/>
        <v>0.82997332029624793</v>
      </c>
      <c r="AB28" s="22">
        <f t="shared" si="42"/>
        <v>0.79772413913844598</v>
      </c>
      <c r="AC28" s="22">
        <f t="shared" si="42"/>
        <v>0.69117222592833361</v>
      </c>
      <c r="AD28" s="22">
        <f t="shared" ref="AD28:AE28" si="43">(AD6-AD7)/AD6</f>
        <v>0.71003083560199076</v>
      </c>
      <c r="AE28" s="23">
        <f t="shared" si="43"/>
        <v>0.77844077024292113</v>
      </c>
      <c r="AF28" s="22">
        <f t="shared" si="42"/>
        <v>0.52574431953166012</v>
      </c>
      <c r="AG28" s="22">
        <f t="shared" si="42"/>
        <v>0.5431511467750646</v>
      </c>
      <c r="AH28" s="23">
        <f t="shared" si="42"/>
        <v>0.53132127235413273</v>
      </c>
      <c r="AI28" s="22">
        <f t="shared" si="42"/>
        <v>0.81860162518656476</v>
      </c>
      <c r="AJ28" s="22">
        <f t="shared" si="42"/>
        <v>0.82596534718396686</v>
      </c>
      <c r="AK28" s="23">
        <f t="shared" si="42"/>
        <v>0.82870798024017034</v>
      </c>
      <c r="AL28" s="19" t="s">
        <v>14</v>
      </c>
    </row>
    <row r="30" spans="1:38" x14ac:dyDescent="0.25">
      <c r="A30" t="s">
        <v>26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Andy Yang</dc:creator>
  <cp:lastModifiedBy>User</cp:lastModifiedBy>
  <dcterms:created xsi:type="dcterms:W3CDTF">2015-06-05T18:17:20Z</dcterms:created>
  <dcterms:modified xsi:type="dcterms:W3CDTF">2022-12-13T01:21:10Z</dcterms:modified>
</cp:coreProperties>
</file>