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220" windowHeight="7095" tabRatio="783" activeTab="0"/>
  </bookViews>
  <sheets>
    <sheet name="Cover" sheetId="1" r:id="rId1"/>
    <sheet name="Trends file-1" sheetId="2" r:id="rId2"/>
    <sheet name="Trends file-2" sheetId="3" r:id="rId3"/>
    <sheet name="Trends file-3" sheetId="4" r:id="rId4"/>
    <sheet name="Trends file-4" sheetId="5" r:id="rId5"/>
    <sheet name="Trends file-5-SCH" sheetId="6" r:id="rId6"/>
    <sheet name="Trends file-6-Op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'[7]Sch. 1'!$Q$25</definedName>
    <definedName name="A" localSheetId="2">'[7]Sch. 1'!$Q$25</definedName>
    <definedName name="A" localSheetId="3">'[7]Sch.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'[7]Sch. 1'!#REF!</definedName>
    <definedName name="ddd" localSheetId="2">'[7]Sch. 1'!#REF!</definedName>
    <definedName name="ddd" localSheetId="3">'[7]Sch. 1'!#REF!</definedName>
    <definedName name="ddd">'[5]Pub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'[7]Sch. 1'!$Q$25</definedName>
    <definedName name="I" localSheetId="2">'[7]Sch. 1'!$Q$25</definedName>
    <definedName name="I" localSheetId="3">'[7]Sch.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'[7]Sch. 1'!$Q$26</definedName>
    <definedName name="ONE" localSheetId="2">'[7]Sch. 1'!$Q$26</definedName>
    <definedName name="ONE" localSheetId="3">'[7]Sch.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'Cover'!$A$1:$M$25</definedName>
    <definedName name="_xlnm.Print_Area" localSheetId="1">'Trends file-1'!$A$1:$H$83</definedName>
    <definedName name="_xlnm.Print_Area" localSheetId="2">'Trends file-2'!$A$1:$H$78</definedName>
    <definedName name="_xlnm.Print_Area" localSheetId="3">'Trends file-3'!$A$1:$H$84</definedName>
    <definedName name="_xlnm.Print_Area" localSheetId="4">'Trends file-4'!$A$1:$H$189</definedName>
    <definedName name="_xlnm.Print_Area" localSheetId="5">'Trends file-5-SCH'!$A$1:$H$131</definedName>
    <definedName name="_xlnm.Print_Area" localSheetId="6">'Trends file-6-Ops'!$A$1:$H$193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'[7]Sch. 1'!$A$40</definedName>
    <definedName name="rate" localSheetId="2">'[7]Sch. 1'!$A$40</definedName>
    <definedName name="rate" localSheetId="3">'[7]Sch. 1'!$A$40</definedName>
    <definedName name="rate">#REF!</definedName>
    <definedName name="rate1" localSheetId="1">'[7]Sch. 1'!$A$41</definedName>
    <definedName name="rate1" localSheetId="2">'[7]Sch. 1'!$A$41</definedName>
    <definedName name="rate1" localSheetId="3">'[7]Sch.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'[7]Sch. 1'!$AM$2</definedName>
    <definedName name="USD_Rate" localSheetId="2">'[7]Sch. 1'!$AM$2</definedName>
    <definedName name="USD_Rate" localSheetId="3">'[7]Sch. 1'!$AM$2</definedName>
    <definedName name="USD_Rate">'[3]KPIs'!$AM$2</definedName>
    <definedName name="usrNext1Period" localSheetId="1">'[7]Sch. 1'!$A$12</definedName>
    <definedName name="usrNext1Period" localSheetId="2">'[7]Sch. 1'!$A$12</definedName>
    <definedName name="usrNext1Period" localSheetId="3">'[7]Sch.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fullCalcOnLoad="1"/>
</workbook>
</file>

<file path=xl/sharedStrings.xml><?xml version="1.0" encoding="utf-8"?>
<sst xmlns="http://schemas.openxmlformats.org/spreadsheetml/2006/main" count="743" uniqueCount="341">
  <si>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</si>
  <si>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</si>
  <si>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</si>
  <si>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</si>
  <si>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</si>
  <si>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</si>
  <si>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</si>
  <si>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</si>
  <si>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</si>
  <si>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income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</si>
  <si>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</si>
  <si>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</si>
  <si>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</si>
  <si>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</si>
  <si>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</si>
  <si>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</si>
  <si>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</si>
  <si>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</si>
  <si>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</si>
  <si>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</si>
  <si>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</si>
  <si>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</si>
  <si>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</si>
  <si>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</si>
  <si>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</si>
  <si>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</si>
  <si>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</si>
  <si>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Mn Min</t>
  </si>
  <si>
    <t>Minutes &amp; Network Statistics</t>
  </si>
  <si>
    <t>Mobile Services</t>
  </si>
  <si>
    <t>National Long Distance Services</t>
  </si>
  <si>
    <t>International Long Distance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</si>
  <si>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</si>
  <si>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</si>
  <si>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</si>
  <si>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</si>
  <si>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</si>
  <si>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</si>
  <si>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Telemedia Services</t>
  </si>
  <si>
    <t>Key Indicators</t>
  </si>
  <si>
    <t>Times</t>
  </si>
  <si>
    <t>Cities covered</t>
  </si>
  <si>
    <t>Depreciation and Amortization</t>
  </si>
  <si>
    <t>Indus Towers</t>
  </si>
  <si>
    <t>Rs</t>
  </si>
  <si>
    <t>CONSOLIDATED FINANCIAL STATEMENTS - BHARTI AIRTEL LIMITED</t>
  </si>
  <si>
    <t>Net income / (loss) for the period</t>
  </si>
  <si>
    <t>Equity holders of the parent</t>
  </si>
  <si>
    <t>Non controlling interests</t>
  </si>
  <si>
    <t>Assets</t>
  </si>
  <si>
    <t xml:space="preserve">       Non-current assets</t>
  </si>
  <si>
    <t xml:space="preserve">       Property, plant and equipment</t>
  </si>
  <si>
    <t xml:space="preserve">       Intangible assets</t>
  </si>
  <si>
    <t xml:space="preserve">       Derivative financial assets</t>
  </si>
  <si>
    <t xml:space="preserve">       Other financial assets</t>
  </si>
  <si>
    <t xml:space="preserve">       Other non - financial assets</t>
  </si>
  <si>
    <t xml:space="preserve">       Deferred tax asset</t>
  </si>
  <si>
    <t xml:space="preserve">       Current assets</t>
  </si>
  <si>
    <t xml:space="preserve">       Inventories</t>
  </si>
  <si>
    <t xml:space="preserve">       Trade and other receivable</t>
  </si>
  <si>
    <t xml:space="preserve">       Prepayments and other assets</t>
  </si>
  <si>
    <t xml:space="preserve">       Income tax recoverable</t>
  </si>
  <si>
    <t xml:space="preserve">       Cash and cash equivalents</t>
  </si>
  <si>
    <t xml:space="preserve">            Total assets</t>
  </si>
  <si>
    <t>Equity and liabilities</t>
  </si>
  <si>
    <t xml:space="preserve">Equity  </t>
  </si>
  <si>
    <t xml:space="preserve">       Issued capital</t>
  </si>
  <si>
    <t xml:space="preserve">     Treasury shares</t>
  </si>
  <si>
    <t xml:space="preserve">       Share premium</t>
  </si>
  <si>
    <t xml:space="preserve">       Deferred stock compensation</t>
  </si>
  <si>
    <t xml:space="preserve">       Equity attributable to equity holders of parent</t>
  </si>
  <si>
    <t>Total equity</t>
  </si>
  <si>
    <t xml:space="preserve">       Non-current liabilities</t>
  </si>
  <si>
    <t xml:space="preserve">       Borrowing</t>
  </si>
  <si>
    <t xml:space="preserve">       Deferred revenue </t>
  </si>
  <si>
    <t xml:space="preserve">       Provisions</t>
  </si>
  <si>
    <t xml:space="preserve">       Derivative financial liabilities</t>
  </si>
  <si>
    <t xml:space="preserve">       Deferred tax liability</t>
  </si>
  <si>
    <t xml:space="preserve">       Other financial liabilities</t>
  </si>
  <si>
    <t xml:space="preserve">       Other non - financial liabilities</t>
  </si>
  <si>
    <t xml:space="preserve">       Current liabilities</t>
  </si>
  <si>
    <t xml:space="preserve">       Deferred revenue</t>
  </si>
  <si>
    <t xml:space="preserve">       Income tax liabilities</t>
  </si>
  <si>
    <t xml:space="preserve">       Trade &amp; other payables</t>
  </si>
  <si>
    <t xml:space="preserve">            Total liabilities</t>
  </si>
  <si>
    <t>Total equity and liabilities</t>
  </si>
  <si>
    <t>Selling, general and adminstration expense</t>
  </si>
  <si>
    <t>Net Additions</t>
  </si>
  <si>
    <t>Monthly Churn</t>
  </si>
  <si>
    <t xml:space="preserve">Telemedia Services </t>
  </si>
  <si>
    <t>Nos</t>
  </si>
  <si>
    <t>Total Minutes on Network (Gross)</t>
  </si>
  <si>
    <t>Total Minutes on Network (Net)</t>
  </si>
  <si>
    <t>[AS PER INTERNATIONAL FINANCIAL REPORTING STANDARDS (IFRS)]</t>
  </si>
  <si>
    <t>Eliminations</t>
  </si>
  <si>
    <t>Non-Census Towns &amp; Villages</t>
  </si>
  <si>
    <t>Cash flows from operating activities</t>
  </si>
  <si>
    <t xml:space="preserve">Adjustments for - </t>
  </si>
  <si>
    <t xml:space="preserve">     Depreciation and amortization</t>
  </si>
  <si>
    <t xml:space="preserve">     Finance income</t>
  </si>
  <si>
    <t xml:space="preserve">     Finance cost</t>
  </si>
  <si>
    <t xml:space="preserve">     Other non-cash items</t>
  </si>
  <si>
    <t xml:space="preserve">     Inventories</t>
  </si>
  <si>
    <t xml:space="preserve">     Trade and other payables</t>
  </si>
  <si>
    <t>Cash flows from investing activities</t>
  </si>
  <si>
    <t>Cash flows from financing activities</t>
  </si>
  <si>
    <t xml:space="preserve">     Repayment of borrowings</t>
  </si>
  <si>
    <t xml:space="preserve">     Proceeds from exercise of stock options</t>
  </si>
  <si>
    <t>Net cash inflow / (outflow) from financing activities</t>
  </si>
  <si>
    <t>Effect of exchange rate changes on cash and cash equivalents</t>
  </si>
  <si>
    <t>Net (decrease) / increase in cash and cash equivalents during the period</t>
  </si>
  <si>
    <t>Balance as at the end of the period</t>
  </si>
  <si>
    <t>Consolidated Statements of Operations as per International Financial Reporting Standards (IFRS)</t>
  </si>
  <si>
    <t>Consolidated Balance Sheet as per International Financial Reporting Standards (IFRS)</t>
  </si>
  <si>
    <t>Consolidated Statement of Cash Flows as per International Financial Reporting Standards (IFRS)</t>
  </si>
  <si>
    <t>Consolidated Balance Sheet as per International Financial Reporting standard (IFRS)</t>
  </si>
  <si>
    <t>Statement of Operations as per International Financial Reporting standard (IFRS)</t>
  </si>
  <si>
    <t>Consolidated Statement of Cash Flows  as per International Financial Reporting standard (IFRS)</t>
  </si>
  <si>
    <t>Consolidated Summarised Statement of Operations as per IFRS (net of inter segment eliminations)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</si>
  <si>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</si>
  <si>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</si>
  <si>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</si>
  <si>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</si>
  <si>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</si>
  <si>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</si>
  <si>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 xml:space="preserve">     Other financial and non financial liabilities</t>
  </si>
  <si>
    <t xml:space="preserve">     Other financial and non financial assets</t>
  </si>
  <si>
    <t>Bharti Infratel Consolidated</t>
  </si>
  <si>
    <t xml:space="preserve">     Purchase of intangible assets</t>
  </si>
  <si>
    <t xml:space="preserve">     Purchase of Treasury stock</t>
  </si>
  <si>
    <t>Bharti Infratel Standalone</t>
  </si>
  <si>
    <t>Capex</t>
  </si>
  <si>
    <t>Operating Free Cash Flow</t>
  </si>
  <si>
    <t>Submarine Cable System</t>
  </si>
  <si>
    <t>Cost of good sold</t>
  </si>
  <si>
    <t>6.1 Operational Performance - INDIA</t>
  </si>
  <si>
    <t>EBITDA</t>
  </si>
  <si>
    <t>Restricted Cash</t>
  </si>
  <si>
    <t>Cash generated from operations</t>
  </si>
  <si>
    <t xml:space="preserve">EBITDA / Total revenues </t>
  </si>
  <si>
    <t>Profit before tax</t>
  </si>
  <si>
    <t>Operating cash flow before changes in assets and liabilities</t>
  </si>
  <si>
    <t xml:space="preserve">     Trade &amp; other receivables and prepayments</t>
  </si>
  <si>
    <t xml:space="preserve">     Interest received</t>
  </si>
  <si>
    <t xml:space="preserve">     Income tax paid</t>
  </si>
  <si>
    <t>Net cash inflow from operating activities</t>
  </si>
  <si>
    <t xml:space="preserve">     Investment in subsidiary, net of cash acquired</t>
  </si>
  <si>
    <t>Net cash outflow from investing activities</t>
  </si>
  <si>
    <t>Cumulative Investments</t>
  </si>
  <si>
    <t>Revenue</t>
  </si>
  <si>
    <t>Other operating income</t>
  </si>
  <si>
    <t>Operating expenses</t>
  </si>
  <si>
    <t>Depreciation &amp; amortisation</t>
  </si>
  <si>
    <t>Finance costs</t>
  </si>
  <si>
    <t>Consolidated Statement of Income</t>
  </si>
  <si>
    <t>Consolidated Statement of Comprehensive Income</t>
  </si>
  <si>
    <t>B2C Services</t>
  </si>
  <si>
    <t>B2B Services</t>
  </si>
  <si>
    <t>Others</t>
  </si>
  <si>
    <r>
      <t xml:space="preserve">Others - </t>
    </r>
    <r>
      <rPr>
        <sz val="8"/>
        <rFont val="Arial"/>
        <family val="2"/>
      </rPr>
      <t xml:space="preserve">includes Corporate Office </t>
    </r>
  </si>
  <si>
    <t xml:space="preserve">Sites on Network </t>
  </si>
  <si>
    <t>5.1.1</t>
  </si>
  <si>
    <t>5.1.2</t>
  </si>
  <si>
    <t>5.2.1</t>
  </si>
  <si>
    <t>5.2.2</t>
  </si>
  <si>
    <t>Digital TV Services</t>
  </si>
  <si>
    <t>Digital TV Customers</t>
  </si>
  <si>
    <t>Net additions</t>
  </si>
  <si>
    <t xml:space="preserve">Average Revenue Per User (ARPU) </t>
  </si>
  <si>
    <t>Districts Covered</t>
  </si>
  <si>
    <r>
      <t xml:space="preserve">Telemedia Services - </t>
    </r>
    <r>
      <rPr>
        <sz val="8"/>
        <rFont val="Arial"/>
        <family val="2"/>
      </rPr>
      <t>Comprises of operations of Telemedia Services.</t>
    </r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</si>
  <si>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</si>
  <si>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</si>
  <si>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Profit / (Loss) from operations</t>
  </si>
  <si>
    <t xml:space="preserve">     Dividend paid (including tax) to non - controlling interests</t>
  </si>
  <si>
    <t>Airtel Business</t>
  </si>
  <si>
    <t>Non Voice Revenue</t>
  </si>
  <si>
    <t>Customer Base</t>
  </si>
  <si>
    <t>Of Which</t>
  </si>
  <si>
    <t>Voice</t>
  </si>
  <si>
    <t>Voice Realization per minute</t>
  </si>
  <si>
    <t>Data</t>
  </si>
  <si>
    <t>Data Customer Base</t>
  </si>
  <si>
    <t>As % of customer base</t>
  </si>
  <si>
    <t>Total MBs on the network</t>
  </si>
  <si>
    <t>Data Realization per MB</t>
  </si>
  <si>
    <t>Mn</t>
  </si>
  <si>
    <t>paisa</t>
  </si>
  <si>
    <t>min</t>
  </si>
  <si>
    <t>Mn MBs</t>
  </si>
  <si>
    <t>MBs</t>
  </si>
  <si>
    <t>Minutes on the network</t>
  </si>
  <si>
    <t>Data Usage per customer</t>
  </si>
  <si>
    <t xml:space="preserve">Voice Average Revenue Per User (ARPU) </t>
  </si>
  <si>
    <t xml:space="preserve">Data Average Revenue Per User (ARPU) </t>
  </si>
  <si>
    <t>% of Mobile revenues</t>
  </si>
  <si>
    <t>Messaging &amp; VAS as % of Mobile revenues</t>
  </si>
  <si>
    <t>Data as % of Mobile revenues</t>
  </si>
  <si>
    <t>Others as % of Mobile revenues</t>
  </si>
  <si>
    <t>Revenue per site per month</t>
  </si>
  <si>
    <t>Voice Usage per customer</t>
  </si>
  <si>
    <t xml:space="preserve">          Of which no. of Broadband (DSL) customers</t>
  </si>
  <si>
    <t xml:space="preserve">  </t>
  </si>
  <si>
    <t xml:space="preserve">          As % of Customer Base</t>
  </si>
  <si>
    <t xml:space="preserve">         Of which no. of 3G sites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</si>
  <si>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</si>
  <si>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</si>
  <si>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</si>
  <si>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</si>
  <si>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</si>
  <si>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</si>
  <si>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VLR</t>
  </si>
  <si>
    <t>Sharing Revenue per sharing operator per month</t>
  </si>
  <si>
    <t>Dividend distribution tax (DDT)</t>
  </si>
  <si>
    <t>Withholding taxes (WHT)</t>
  </si>
  <si>
    <t>Average Sharing Factor</t>
  </si>
  <si>
    <t>Pre-Paid (as % of total Customer Base)</t>
  </si>
  <si>
    <t>Of which no. of 3G data customers</t>
  </si>
  <si>
    <t>Telemedia Customers</t>
  </si>
  <si>
    <t>Non Voice Revenue as % of Telemedia Revenues</t>
  </si>
  <si>
    <t>As % of Customer Base</t>
  </si>
  <si>
    <r>
      <t>US</t>
    </r>
    <r>
      <rPr>
        <sz val="8"/>
        <rFont val="Calibri"/>
        <family val="2"/>
      </rPr>
      <t>¢</t>
    </r>
  </si>
  <si>
    <t xml:space="preserve">     Proceeds from issuance of equity shares to non - controlling interests</t>
  </si>
  <si>
    <t xml:space="preserve">     Share issue expenses</t>
  </si>
  <si>
    <t>India</t>
  </si>
  <si>
    <t>5.3.1</t>
  </si>
  <si>
    <t>5.3.2</t>
  </si>
  <si>
    <t>In INR</t>
  </si>
  <si>
    <t>In USD</t>
  </si>
  <si>
    <t>4.1.1</t>
  </si>
  <si>
    <t>South Asia - Comprises of Bangladesh and Sri Lanka</t>
  </si>
  <si>
    <r>
      <t xml:space="preserve">Africa - </t>
    </r>
    <r>
      <rPr>
        <sz val="8"/>
        <rFont val="Arial"/>
        <family val="2"/>
      </rPr>
      <t>Comprises of 17 country operations in Africa.</t>
    </r>
  </si>
  <si>
    <t>In INR:</t>
  </si>
  <si>
    <r>
      <t xml:space="preserve">Mobile Services India - </t>
    </r>
    <r>
      <rPr>
        <sz val="8"/>
        <rFont val="Arial"/>
        <family val="2"/>
      </rPr>
      <t>Comprises of consolidated operations of Mobile Services India</t>
    </r>
  </si>
  <si>
    <r>
      <t>India</t>
    </r>
    <r>
      <rPr>
        <sz val="8"/>
        <rFont val="Arial"/>
        <family val="2"/>
      </rPr>
      <t xml:space="preserve"> - Summarised Statement of Operations as per IFRS (net of inter segment eliminations)</t>
    </r>
  </si>
  <si>
    <t>Region and Segment wise summarised statement of operations as per IFRS:</t>
  </si>
  <si>
    <r>
      <t xml:space="preserve">Tower Infrastructure services - </t>
    </r>
    <r>
      <rPr>
        <sz val="8"/>
        <rFont val="Arial"/>
        <family val="2"/>
      </rPr>
      <t>Bharti Infratel Ltd and proportionate consolidation of 42% of Indus.</t>
    </r>
  </si>
  <si>
    <t xml:space="preserve">       Non-controlling interest</t>
  </si>
  <si>
    <t>Africa</t>
  </si>
  <si>
    <t>South Asia</t>
  </si>
  <si>
    <t>Total Towers</t>
  </si>
  <si>
    <t>Total Co-locations</t>
  </si>
  <si>
    <t>Other comprehensive income:</t>
  </si>
  <si>
    <t>Items that may be reclassfied subsequently to profit or loss:</t>
  </si>
  <si>
    <t xml:space="preserve">       Exchange differences on translation of foreign operations</t>
  </si>
  <si>
    <t xml:space="preserve">       Income tax effect</t>
  </si>
  <si>
    <t>Items that will not be reclassfied to profit or loss:</t>
  </si>
  <si>
    <t>Other comprehensive income / (loss) for the period, net of tax</t>
  </si>
  <si>
    <t xml:space="preserve">     Dividend received</t>
  </si>
  <si>
    <t xml:space="preserve">     Proceeds from sale of property, plant and equipment</t>
  </si>
  <si>
    <t xml:space="preserve">     Purchase of property, plant and equipment</t>
  </si>
  <si>
    <t>Share of results of Joint Ventures / Associates</t>
  </si>
  <si>
    <t>Add : Balance as at the beginning of the period</t>
  </si>
  <si>
    <t>Profit before Tax</t>
  </si>
  <si>
    <t>Net income</t>
  </si>
  <si>
    <t>Net Income</t>
  </si>
  <si>
    <t>Net revenue</t>
  </si>
  <si>
    <t xml:space="preserve">     Proceeds from issuance of equity shares to institutional investor</t>
  </si>
  <si>
    <t xml:space="preserve">     Purchase of non-current investments</t>
  </si>
  <si>
    <t>US</t>
  </si>
  <si>
    <t>Total Revenues</t>
  </si>
  <si>
    <t>Rs Mn</t>
  </si>
  <si>
    <t>Deferred payment liability</t>
  </si>
  <si>
    <r>
      <t>India South Asia</t>
    </r>
    <r>
      <rPr>
        <sz val="8"/>
        <rFont val="Arial"/>
        <family val="2"/>
      </rPr>
      <t>- Summarised Statement of Operations as per IFRS (net of inter segment eliminations)</t>
    </r>
  </si>
  <si>
    <t>4.1.1.1</t>
  </si>
  <si>
    <t>4.1.1.2</t>
  </si>
  <si>
    <t>4.1.1.3</t>
  </si>
  <si>
    <t>4.1.1.4</t>
  </si>
  <si>
    <t>4.1.1.5</t>
  </si>
  <si>
    <t>4.1.1.6</t>
  </si>
  <si>
    <t>4.1.1.7</t>
  </si>
  <si>
    <t>5.3.3</t>
  </si>
  <si>
    <t>6.2 Operational Performance - South Asia</t>
  </si>
  <si>
    <t>US¢</t>
  </si>
  <si>
    <t>Schedule of Consolidated Finance Cost</t>
  </si>
  <si>
    <t>Schedule of Consolidated Net Debt</t>
  </si>
  <si>
    <t xml:space="preserve">     Sale of non-current investments</t>
  </si>
  <si>
    <t>Other expenses</t>
  </si>
  <si>
    <t xml:space="preserve">       Gains/(losses) on hedges of net investment</t>
  </si>
  <si>
    <t xml:space="preserve">       Advances against equity</t>
  </si>
  <si>
    <t xml:space="preserve">     Loan repaid to joint venture</t>
  </si>
  <si>
    <t xml:space="preserve">     Repayment of loan to joint venture</t>
  </si>
  <si>
    <t xml:space="preserve">     Advance against equity</t>
  </si>
  <si>
    <t>US $</t>
  </si>
  <si>
    <t>Assets of disposal group classified as held for sale</t>
  </si>
  <si>
    <t>Liabilities of disposal group classified as held for sale</t>
  </si>
  <si>
    <t xml:space="preserve">       Gains/(losses) on cash flow hedge</t>
  </si>
  <si>
    <t xml:space="preserve">     Proceeds from Joint venture on account of capital reduction</t>
  </si>
  <si>
    <t xml:space="preserve">     Provisions</t>
  </si>
  <si>
    <t xml:space="preserve">     Proceeds from borrowings</t>
  </si>
  <si>
    <t xml:space="preserve">     Interest and other finance charges paid</t>
  </si>
  <si>
    <t xml:space="preserve">       Other Investments</t>
  </si>
  <si>
    <t>Income tax expense (including exceptional items)</t>
  </si>
  <si>
    <t>Profit before finance income, finance costs,
other expenses, exceptional items and  tax</t>
  </si>
  <si>
    <t>Exceptional items, net</t>
  </si>
  <si>
    <t>Non-controlling interests (including exceptional items)</t>
  </si>
  <si>
    <t xml:space="preserve">       Other investments</t>
  </si>
  <si>
    <t xml:space="preserve">       Retained earnings</t>
  </si>
  <si>
    <t xml:space="preserve">     Exceptional items (net)</t>
  </si>
  <si>
    <t xml:space="preserve">     Sale / Demerger of subsidiary</t>
  </si>
  <si>
    <t xml:space="preserve">       Other Reserves</t>
  </si>
  <si>
    <t xml:space="preserve">     Acquisition of Non-controlling interest</t>
  </si>
  <si>
    <t>In USD (Constant Currency) :</t>
  </si>
  <si>
    <t>In USD Currency :</t>
  </si>
  <si>
    <t>6.3 Operational Performance - AFRICA - Constant Currency</t>
  </si>
  <si>
    <t xml:space="preserve">       Receivable from sale of tower assets</t>
  </si>
  <si>
    <t xml:space="preserve">     Sale of tower assets</t>
  </si>
  <si>
    <t xml:space="preserve">     Proceeds from sale and finance lease back of towers</t>
  </si>
  <si>
    <t xml:space="preserve">     Repayment of finance lease liabilities</t>
  </si>
  <si>
    <t xml:space="preserve">     Loan to joint venture / associate</t>
  </si>
  <si>
    <t xml:space="preserve">     Dividend received from mutual funds</t>
  </si>
  <si>
    <t>Net Debt</t>
  </si>
  <si>
    <t>Cash and Cash Equivalents</t>
  </si>
  <si>
    <r>
      <t>Investments &amp; Receivables</t>
    </r>
    <r>
      <rPr>
        <vertAlign val="superscript"/>
        <sz val="8"/>
        <rFont val="Arial"/>
        <family val="2"/>
      </rPr>
      <t>1</t>
    </r>
  </si>
  <si>
    <r>
      <rPr>
        <b/>
        <sz val="8"/>
        <color indexed="8"/>
        <rFont val="Arial"/>
        <family val="2"/>
      </rPr>
      <t>Note1 :</t>
    </r>
    <r>
      <rPr>
        <sz val="8"/>
        <color indexed="8"/>
        <rFont val="Arial"/>
        <family val="2"/>
      </rPr>
      <t xml:space="preserve"> Investment &amp; Receivables include interest bearing notes and Tower sale proceeds receivables.</t>
    </r>
  </si>
  <si>
    <t>Operating Expenses (In Constant Currency)</t>
  </si>
  <si>
    <t>Depreciation and Amortization (In Constant Currency)</t>
  </si>
  <si>
    <t>Note:Closing currency rates as on March 5, 2015 considered for above financials upto EBIT. Actual currency rates taken for Capex,&amp; Cumulative Investments</t>
  </si>
  <si>
    <t xml:space="preserve">       Change in value of available-for-sale investments</t>
  </si>
  <si>
    <t xml:space="preserve">       Deferred payment liability</t>
  </si>
  <si>
    <t>Profit for the period</t>
  </si>
  <si>
    <t>Attributable to :</t>
  </si>
  <si>
    <t>Earnings per share (In Rupees)</t>
  </si>
  <si>
    <t xml:space="preserve">       Re-measurement (losses) / gains on defined benefit plans</t>
  </si>
  <si>
    <t>Total comprehensive income for the period, net of tax</t>
  </si>
  <si>
    <t>Total Comprehensive Income</t>
  </si>
  <si>
    <t xml:space="preserve">       Investment in joint ventures and associates</t>
  </si>
  <si>
    <t xml:space="preserve">     Employee share-based payment expenses</t>
  </si>
  <si>
    <t xml:space="preserve">     Share of results of Joint ventures and associates</t>
  </si>
  <si>
    <t xml:space="preserve">     Net movement in current investments</t>
  </si>
  <si>
    <t xml:space="preserve">     Net proceeds from short term borrowings</t>
  </si>
  <si>
    <t xml:space="preserve">     Dividend paid (including tax)</t>
  </si>
  <si>
    <t xml:space="preserve">     Sale of interest in a subsidiary</t>
  </si>
  <si>
    <t>Share of results of Joint Ventures and Associates</t>
  </si>
  <si>
    <t>Basic, profit attributable to equity holders of the parent (In Rs)</t>
  </si>
  <si>
    <t>Diluted, profit attributable to equity holders of the parent (In Rs)</t>
  </si>
  <si>
    <t>Amount in Rs Mn, except ratios</t>
  </si>
  <si>
    <t>Amount in Rs Mn</t>
  </si>
  <si>
    <t>Amount in US$ Mn, except ratios</t>
  </si>
  <si>
    <t>Amount in US$ Mn</t>
  </si>
  <si>
    <t>Interest on Finance Lease Obligation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</si>
</sst>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#,##0;\(#,##0\)"/>
    <numFmt numFmtId="177" formatCode="&quot;$&quot;#,##0.0000_);\(&quot;$&quot;#,##0.0000\)"/>
    <numFmt numFmtId="178" formatCode="_(* #,##0_);_(* \(#,##0\);_(* &quot;-&quot;??_);_(@_)"/>
    <numFmt numFmtId="179" formatCode="0.0"/>
    <numFmt numFmtId="180" formatCode="0.0%"/>
    <numFmt numFmtId="181" formatCode="#,##0.0000"/>
    <numFmt numFmtId="182" formatCode="#,##0.0"/>
    <numFmt numFmtId="183" formatCode="0.000"/>
    <numFmt numFmtId="184" formatCode="_([$€-2]* #,##0.00_);_([$€-2]* \(#,##0.00\);_([$€-2]* &quot;-&quot;??_)"/>
    <numFmt numFmtId="185" formatCode="[$-409]mmmm\-yy;@"/>
    <numFmt numFmtId="186" formatCode="00.000"/>
    <numFmt numFmtId="187" formatCode="&quot;?&quot;#,##0;&quot;?&quot;\-#,##0"/>
    <numFmt numFmtId="188" formatCode="_ &quot;\&quot;* #,##0_ ;_ &quot;\&quot;* \-#,##0_ ;_ &quot;\&quot;* &quot;-&quot;_ ;_ @_ "/>
    <numFmt numFmtId="189" formatCode="&quot;\&quot;#,##0.00;[Red]&quot;\&quot;\-#,##0.00"/>
    <numFmt numFmtId="190" formatCode="_ &quot;\&quot;* #,##0.00_ ;_ &quot;\&quot;* \-#,##0.00_ ;_ &quot;\&quot;* &quot;-&quot;??_ ;_ @_ "/>
    <numFmt numFmtId="191" formatCode="&quot;\&quot;#,##0;[Red]&quot;\&quot;\-#,##0"/>
    <numFmt numFmtId="192" formatCode="#,##0;[Red]&quot;-&quot;#,##0"/>
    <numFmt numFmtId="193" formatCode="#,##0.00;[Red]&quot;-&quot;#,##0.00"/>
    <numFmt numFmtId="194" formatCode="\$#,##0\ ;\(\$#,##0\)"/>
    <numFmt numFmtId="195" formatCode=";;;"/>
    <numFmt numFmtId="196" formatCode="#,##0.00000"/>
    <numFmt numFmtId="197" formatCode="#,##0\ &quot;DM&quot;;\-#,##0\ &quot;DM&quot;"/>
    <numFmt numFmtId="198" formatCode="0&quot;.&quot;000%"/>
    <numFmt numFmtId="199" formatCode="&quot;￥&quot;#,##0;&quot;￥&quot;\-#,##0"/>
    <numFmt numFmtId="200" formatCode="00&quot;.&quot;000"/>
    <numFmt numFmtId="201" formatCode="#,##0.0_);\(#,##0.0\)"/>
    <numFmt numFmtId="202" formatCode="_(* #,##0.000_);_(* \(#,##0.000\);_(* &quot;-&quot;??_);_(@_)"/>
    <numFmt numFmtId="203" formatCode="_(* #,##0.0000_);_(* \(#,##0.0000\);_(* &quot;-&quot;??_);_(@_)"/>
    <numFmt numFmtId="204" formatCode="_(* #,##0.0_);_(* \(#,##0.0\);_(* &quot;-&quot;??_);_(@_)"/>
    <numFmt numFmtId="205" formatCode="[$-409]dddd\,\ mmmm\ dd\,\ yyyy"/>
    <numFmt numFmtId="206" formatCode="[$-409]h:mm:ss\ AM/P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_);\(#,##0.000\)"/>
    <numFmt numFmtId="212" formatCode="#,##0.0000_);\(#,##0.0000\)"/>
    <numFmt numFmtId="213" formatCode="#,##0.00000_);\(#,##0.00000\)"/>
    <numFmt numFmtId="214" formatCode="[$-409]mmm\-yy;@"/>
    <numFmt numFmtId="215" formatCode="_(* #,##0.0_);_(* \(#,##0.0\);_(* &quot;-&quot;?_);_(@_)"/>
    <numFmt numFmtId="216" formatCode="0.00_);\(0.00\)"/>
    <numFmt numFmtId="217" formatCode="0.0_);\(0.0\)"/>
    <numFmt numFmtId="218" formatCode="0_);\(0\)"/>
    <numFmt numFmtId="219" formatCode="#,##0_);\(#,##0\);#\ &quot;-&quot;??_)"/>
    <numFmt numFmtId="220" formatCode="0.000%"/>
    <numFmt numFmtId="221" formatCode="#,##0.0_ ;\-#,##0.0\ "/>
    <numFmt numFmtId="222" formatCode="#,##0.000000_);\(#,##0.000000\)"/>
    <numFmt numFmtId="223" formatCode="#,##0.0000000_);\(#,##0.0000000\)"/>
    <numFmt numFmtId="224" formatCode="#,##0.00000000_);\(#,##0.00000000\)"/>
  </numFmts>
  <fonts count="99">
    <font>
      <sz val="10"/>
      <name val="Arial"/>
      <family val="0"/>
    </font>
    <font>
      <sz val="8"/>
      <name val="Arial"/>
      <family val="2"/>
    </font>
    <font>
      <sz val="12"/>
      <name val="Tms Rmn"/>
      <family val="0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</font>
    <font>
      <b/>
      <u val="single"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</font>
    <font>
      <sz val="12"/>
      <name val="¹UAAA¼"/>
      <family val="3"/>
    </font>
    <font>
      <sz val="12"/>
      <name val="¹ÙÅÁÃ¼"/>
      <family val="1"/>
    </font>
    <font>
      <sz val="9"/>
      <name val="ＭＳ ゴシック"/>
      <family val="3"/>
    </font>
    <font>
      <sz val="12"/>
      <name val="µ¸¿òÃ¼"/>
      <family val="3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</font>
    <font>
      <sz val="12"/>
      <name val="Courier"/>
      <family val="3"/>
    </font>
    <font>
      <sz val="10"/>
      <name val=" "/>
      <family val="1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double"/>
      <bottom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3499799966812134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 style="double"/>
    </border>
    <border>
      <left>
        <color indexed="63"/>
      </left>
      <right style="thin">
        <color theme="0"/>
      </right>
      <top>
        <color indexed="63"/>
      </top>
      <bottom style="double"/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149990007281303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20" fillId="0" borderId="0" applyNumberFormat="0" applyFill="0" applyBorder="0" applyAlignment="0" applyProtection="0"/>
    <xf numFmtId="184" fontId="0" fillId="0" borderId="0">
      <alignment/>
      <protection/>
    </xf>
    <xf numFmtId="38" fontId="21" fillId="0" borderId="0" applyFont="0" applyFill="0" applyBorder="0" applyAlignment="0" applyProtection="0"/>
    <xf numFmtId="186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187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84" fontId="26" fillId="0" borderId="0">
      <alignment/>
      <protection/>
    </xf>
    <xf numFmtId="184" fontId="0" fillId="0" borderId="0">
      <alignment/>
      <protection/>
    </xf>
    <xf numFmtId="184" fontId="27" fillId="0" borderId="0">
      <alignment/>
      <protection/>
    </xf>
    <xf numFmtId="184" fontId="0" fillId="0" borderId="0">
      <alignment/>
      <protection/>
    </xf>
    <xf numFmtId="184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4" fontId="28" fillId="0" borderId="0">
      <alignment/>
      <protection/>
    </xf>
    <xf numFmtId="184" fontId="0" fillId="0" borderId="0">
      <alignment/>
      <protection/>
    </xf>
    <xf numFmtId="184" fontId="0" fillId="0" borderId="0" applyNumberFormat="0" applyFill="0" applyBorder="0" applyAlignment="0" applyProtection="0"/>
    <xf numFmtId="184" fontId="0" fillId="0" borderId="0">
      <alignment/>
      <protection/>
    </xf>
    <xf numFmtId="184" fontId="0" fillId="0" borderId="0" applyNumberFormat="0" applyFill="0" applyBorder="0" applyAlignment="0" applyProtection="0"/>
    <xf numFmtId="184" fontId="1" fillId="0" borderId="0">
      <alignment/>
      <protection/>
    </xf>
    <xf numFmtId="184" fontId="0" fillId="0" borderId="0">
      <alignment/>
      <protection/>
    </xf>
    <xf numFmtId="184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4" fontId="27" fillId="0" borderId="0">
      <alignment/>
      <protection/>
    </xf>
    <xf numFmtId="0" fontId="0" fillId="0" borderId="0">
      <alignment/>
      <protection/>
    </xf>
    <xf numFmtId="184" fontId="29" fillId="2" borderId="0">
      <alignment/>
      <protection/>
    </xf>
    <xf numFmtId="184" fontId="30" fillId="3" borderId="1" applyFont="0" applyFill="0" applyAlignment="0">
      <protection/>
    </xf>
    <xf numFmtId="184" fontId="31" fillId="2" borderId="0">
      <alignment/>
      <protection/>
    </xf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184" fontId="32" fillId="2" borderId="0">
      <alignment/>
      <protection/>
    </xf>
    <xf numFmtId="184" fontId="33" fillId="0" borderId="0">
      <alignment wrapText="1"/>
      <protection/>
    </xf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184" fontId="34" fillId="0" borderId="0">
      <alignment/>
      <protection/>
    </xf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188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89" fontId="37" fillId="0" borderId="0" applyFont="0" applyFill="0" applyBorder="0" applyAlignment="0" applyProtection="0"/>
    <xf numFmtId="190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91" fontId="37" fillId="0" borderId="0" applyFont="0" applyFill="0" applyBorder="0" applyAlignment="0" applyProtection="0"/>
    <xf numFmtId="184" fontId="38" fillId="0" borderId="2" applyFont="0" applyFill="0" applyBorder="0" applyAlignment="0" applyProtection="0"/>
    <xf numFmtId="169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92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81" fillId="28" borderId="0" applyNumberFormat="0" applyBorder="0" applyAlignment="0" applyProtection="0"/>
    <xf numFmtId="182" fontId="0" fillId="0" borderId="3">
      <alignment wrapText="1"/>
      <protection locked="0"/>
    </xf>
    <xf numFmtId="0" fontId="2" fillId="0" borderId="0" applyNumberFormat="0" applyFill="0" applyBorder="0" applyAlignment="0" applyProtection="0"/>
    <xf numFmtId="184" fontId="36" fillId="0" borderId="0">
      <alignment/>
      <protection/>
    </xf>
    <xf numFmtId="184" fontId="39" fillId="0" borderId="0">
      <alignment/>
      <protection/>
    </xf>
    <xf numFmtId="184" fontId="36" fillId="0" borderId="0">
      <alignment/>
      <protection/>
    </xf>
    <xf numFmtId="37" fontId="40" fillId="0" borderId="0">
      <alignment/>
      <protection/>
    </xf>
    <xf numFmtId="0" fontId="82" fillId="29" borderId="4" applyNumberFormat="0" applyAlignment="0" applyProtection="0"/>
    <xf numFmtId="0" fontId="8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184" fontId="0" fillId="0" borderId="0">
      <alignment/>
      <protection/>
    </xf>
    <xf numFmtId="3" fontId="0" fillId="0" borderId="0" applyFont="0" applyFill="0" applyBorder="0" applyAlignment="0" applyProtection="0"/>
    <xf numFmtId="176" fontId="3" fillId="0" borderId="3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6" fontId="4" fillId="0" borderId="0">
      <alignment/>
      <protection locked="0"/>
    </xf>
    <xf numFmtId="18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5" fillId="0" borderId="6">
      <alignment/>
      <protection/>
    </xf>
    <xf numFmtId="184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5" fillId="31" borderId="0" applyNumberFormat="0" applyBorder="0" applyAlignment="0" applyProtection="0"/>
    <xf numFmtId="0" fontId="7" fillId="0" borderId="7" applyNumberFormat="0" applyAlignment="0" applyProtection="0"/>
    <xf numFmtId="0" fontId="7" fillId="0" borderId="8">
      <alignment horizontal="left" vertical="center"/>
      <protection/>
    </xf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8" fillId="0" borderId="0" applyNumberFormat="0" applyFill="0" applyBorder="0" applyAlignment="0" applyProtection="0"/>
    <xf numFmtId="195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9" fillId="32" borderId="4" applyNumberFormat="0" applyAlignment="0" applyProtection="0"/>
    <xf numFmtId="184" fontId="41" fillId="33" borderId="0">
      <alignment horizontal="left"/>
      <protection/>
    </xf>
    <xf numFmtId="0" fontId="90" fillId="0" borderId="12" applyNumberFormat="0" applyFill="0" applyAlignment="0" applyProtection="0"/>
    <xf numFmtId="184" fontId="38" fillId="0" borderId="0" applyFont="0" applyFill="0" applyBorder="0" applyProtection="0">
      <alignment horizontal="center" vertical="center"/>
    </xf>
    <xf numFmtId="184" fontId="42" fillId="0" borderId="0" applyNumberFormat="0" applyFont="0" applyFill="0" applyAlignment="0">
      <protection/>
    </xf>
    <xf numFmtId="0" fontId="91" fillId="34" borderId="0" applyNumberFormat="0" applyBorder="0" applyAlignment="0" applyProtection="0"/>
    <xf numFmtId="37" fontId="9" fillId="0" borderId="0">
      <alignment/>
      <protection/>
    </xf>
    <xf numFmtId="184" fontId="0" fillId="0" borderId="0">
      <alignment/>
      <protection/>
    </xf>
    <xf numFmtId="177" fontId="0" fillId="0" borderId="0">
      <alignment/>
      <protection/>
    </xf>
    <xf numFmtId="184" fontId="0" fillId="0" borderId="0">
      <alignment/>
      <protection/>
    </xf>
    <xf numFmtId="184" fontId="7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35" borderId="13" applyNumberFormat="0" applyFont="0" applyAlignment="0" applyProtection="0"/>
    <xf numFmtId="184" fontId="43" fillId="0" borderId="0" applyNumberFormat="0" applyFill="0" applyBorder="0" applyAlignment="0" applyProtection="0"/>
    <xf numFmtId="184" fontId="20" fillId="0" borderId="0" applyNumberFormat="0" applyFill="0" applyBorder="0" applyAlignment="0" applyProtection="0"/>
    <xf numFmtId="0" fontId="92" fillId="29" borderId="14" applyNumberFormat="0" applyAlignment="0" applyProtection="0"/>
    <xf numFmtId="40" fontId="10" fillId="33" borderId="0">
      <alignment horizontal="right"/>
      <protection/>
    </xf>
    <xf numFmtId="0" fontId="11" fillId="33" borderId="0">
      <alignment horizontal="right"/>
      <protection/>
    </xf>
    <xf numFmtId="0" fontId="12" fillId="33" borderId="15">
      <alignment/>
      <protection/>
    </xf>
    <xf numFmtId="0" fontId="12" fillId="0" borderId="0" applyBorder="0">
      <alignment horizontal="centerContinuous"/>
      <protection/>
    </xf>
    <xf numFmtId="0" fontId="13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0" fillId="0" borderId="0" applyNumberFormat="0" applyFill="0" applyBorder="0" applyAlignment="0" applyProtection="0"/>
    <xf numFmtId="184" fontId="0" fillId="36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4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181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84" fontId="27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184" fontId="46" fillId="0" borderId="0">
      <alignment/>
      <protection/>
    </xf>
    <xf numFmtId="197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84" fontId="49" fillId="0" borderId="0">
      <alignment/>
      <protection/>
    </xf>
    <xf numFmtId="184" fontId="42" fillId="0" borderId="0">
      <alignment/>
      <protection/>
    </xf>
    <xf numFmtId="173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184" fontId="0" fillId="0" borderId="0">
      <alignment/>
      <protection/>
    </xf>
    <xf numFmtId="172" fontId="47" fillId="0" borderId="0" applyFont="0" applyFill="0" applyBorder="0" applyAlignment="0" applyProtection="0"/>
    <xf numFmtId="6" fontId="51" fillId="0" borderId="0" applyFont="0" applyFill="0" applyBorder="0" applyAlignment="0" applyProtection="0"/>
    <xf numFmtId="174" fontId="47" fillId="0" borderId="0" applyFont="0" applyFill="0" applyBorder="0" applyAlignment="0" applyProtection="0"/>
    <xf numFmtId="195" fontId="50" fillId="0" borderId="17">
      <alignment horizontal="center"/>
      <protection/>
    </xf>
  </cellStyleXfs>
  <cellXfs count="409">
    <xf numFmtId="0" fontId="0" fillId="0" borderId="0" xfId="0" applyAlignment="1">
      <alignment/>
    </xf>
    <xf numFmtId="0" fontId="1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37" fontId="14" fillId="33" borderId="0" xfId="0" applyNumberFormat="1" applyFont="1" applyFill="1" applyBorder="1" applyAlignment="1">
      <alignment horizontal="center" vertical="center"/>
    </xf>
    <xf numFmtId="37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4" fillId="33" borderId="18" xfId="0" applyFont="1" applyFill="1" applyBorder="1" applyAlignment="1">
      <alignment/>
    </xf>
    <xf numFmtId="0" fontId="1" fillId="33" borderId="0" xfId="134" applyFont="1" applyFill="1" applyBorder="1" applyAlignment="1">
      <alignment horizontal="center" vertical="center"/>
      <protection/>
    </xf>
    <xf numFmtId="180" fontId="14" fillId="33" borderId="0" xfId="146" applyNumberFormat="1" applyFont="1" applyFill="1" applyBorder="1" applyAlignment="1">
      <alignment horizontal="center" vertical="center"/>
    </xf>
    <xf numFmtId="18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179" fontId="14" fillId="33" borderId="0" xfId="0" applyNumberFormat="1" applyFont="1" applyFill="1" applyAlignment="1">
      <alignment horizontal="center"/>
    </xf>
    <xf numFmtId="0" fontId="18" fillId="33" borderId="0" xfId="121" applyFont="1" applyFill="1" applyAlignment="1" applyProtection="1">
      <alignment/>
      <protection/>
    </xf>
    <xf numFmtId="0" fontId="1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/>
    </xf>
    <xf numFmtId="2" fontId="14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0" fontId="14" fillId="33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9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5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5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5" fillId="33" borderId="0" xfId="0" applyFont="1" applyFill="1" applyBorder="1" applyAlignment="1">
      <alignment/>
    </xf>
    <xf numFmtId="43" fontId="1" fillId="33" borderId="0" xfId="94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7" fontId="1" fillId="37" borderId="21" xfId="0" applyNumberFormat="1" applyFont="1" applyFill="1" applyBorder="1" applyAlignment="1">
      <alignment horizontal="center" vertical="center"/>
    </xf>
    <xf numFmtId="37" fontId="1" fillId="37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184" fontId="14" fillId="0" borderId="0" xfId="136" applyFont="1" applyFill="1" applyBorder="1" applyAlignment="1" applyProtection="1">
      <alignment horizontal="left" vertical="center"/>
      <protection/>
    </xf>
    <xf numFmtId="184" fontId="1" fillId="0" borderId="0" xfId="131" applyFont="1">
      <alignment/>
      <protection/>
    </xf>
    <xf numFmtId="178" fontId="1" fillId="0" borderId="0" xfId="96" applyNumberFormat="1" applyFont="1" applyBorder="1" applyAlignment="1">
      <alignment/>
    </xf>
    <xf numFmtId="184" fontId="14" fillId="0" borderId="0" xfId="131" applyFont="1" applyBorder="1">
      <alignment/>
      <protection/>
    </xf>
    <xf numFmtId="184" fontId="1" fillId="0" borderId="0" xfId="131" applyFont="1" applyBorder="1">
      <alignment/>
      <protection/>
    </xf>
    <xf numFmtId="178" fontId="1" fillId="0" borderId="0" xfId="96" applyNumberFormat="1" applyFont="1" applyFill="1" applyBorder="1" applyAlignment="1">
      <alignment/>
    </xf>
    <xf numFmtId="184" fontId="96" fillId="0" borderId="0" xfId="132" applyFont="1" applyAlignment="1">
      <alignment horizontal="right"/>
      <protection/>
    </xf>
    <xf numFmtId="37" fontId="1" fillId="0" borderId="0" xfId="97" applyNumberFormat="1" applyFont="1" applyFill="1" applyBorder="1" applyAlignment="1">
      <alignment horizontal="center" vertical="center"/>
    </xf>
    <xf numFmtId="37" fontId="1" fillId="0" borderId="0" xfId="97" applyNumberFormat="1" applyFont="1" applyBorder="1" applyAlignment="1">
      <alignment horizontal="center" vertical="center"/>
    </xf>
    <xf numFmtId="178" fontId="14" fillId="0" borderId="0" xfId="96" applyNumberFormat="1" applyFont="1" applyFill="1" applyBorder="1" applyAlignment="1">
      <alignment/>
    </xf>
    <xf numFmtId="184" fontId="14" fillId="0" borderId="0" xfId="131" applyFont="1">
      <alignment/>
      <protection/>
    </xf>
    <xf numFmtId="0" fontId="1" fillId="0" borderId="0" xfId="132" applyNumberFormat="1" applyFont="1" applyBorder="1">
      <alignment/>
      <protection/>
    </xf>
    <xf numFmtId="0" fontId="14" fillId="0" borderId="0" xfId="132" applyNumberFormat="1" applyFont="1" applyFill="1" applyBorder="1">
      <alignment/>
      <protection/>
    </xf>
    <xf numFmtId="0" fontId="1" fillId="0" borderId="0" xfId="132" applyNumberFormat="1" applyFont="1" applyFill="1">
      <alignment/>
      <protection/>
    </xf>
    <xf numFmtId="178" fontId="1" fillId="0" borderId="0" xfId="98" applyNumberFormat="1" applyFont="1" applyBorder="1">
      <alignment/>
      <protection/>
    </xf>
    <xf numFmtId="184" fontId="1" fillId="37" borderId="23" xfId="131" applyFont="1" applyFill="1" applyBorder="1" applyAlignment="1">
      <alignment horizontal="center"/>
      <protection/>
    </xf>
    <xf numFmtId="0" fontId="14" fillId="0" borderId="0" xfId="132" applyNumberFormat="1" applyFont="1" applyBorder="1">
      <alignment/>
      <protection/>
    </xf>
    <xf numFmtId="178" fontId="14" fillId="0" borderId="0" xfId="98" applyNumberFormat="1" applyFont="1" applyBorder="1">
      <alignment/>
      <protection/>
    </xf>
    <xf numFmtId="178" fontId="14" fillId="0" borderId="0" xfId="98" applyNumberFormat="1" applyFont="1" applyFill="1" applyBorder="1">
      <alignment/>
      <protection/>
    </xf>
    <xf numFmtId="178" fontId="1" fillId="0" borderId="0" xfId="98" applyNumberFormat="1" applyFont="1" applyFill="1" applyBorder="1">
      <alignment/>
      <protection/>
    </xf>
    <xf numFmtId="0" fontId="1" fillId="0" borderId="0" xfId="136" applyNumberFormat="1" applyFont="1" applyFill="1" applyBorder="1" applyAlignment="1" applyProtection="1">
      <alignment horizontal="left" vertical="center" wrapText="1" indent="1"/>
      <protection locked="0"/>
    </xf>
    <xf numFmtId="2" fontId="14" fillId="0" borderId="0" xfId="131" applyNumberFormat="1" applyFont="1" applyAlignment="1">
      <alignment horizontal="left"/>
      <protection/>
    </xf>
    <xf numFmtId="0" fontId="1" fillId="33" borderId="0" xfId="9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96" applyNumberFormat="1" applyFont="1" applyFill="1" applyBorder="1" applyAlignment="1" applyProtection="1">
      <alignment horizontal="left" vertical="center" wrapText="1"/>
      <protection locked="0"/>
    </xf>
    <xf numFmtId="0" fontId="1" fillId="33" borderId="24" xfId="0" applyFont="1" applyFill="1" applyBorder="1" applyAlignment="1">
      <alignment/>
    </xf>
    <xf numFmtId="0" fontId="9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0" xfId="132" applyNumberFormat="1" applyFont="1" applyFill="1" applyBorder="1" applyAlignment="1">
      <alignment vertical="center"/>
      <protection/>
    </xf>
    <xf numFmtId="184" fontId="14" fillId="0" borderId="27" xfId="135" applyFont="1" applyFill="1" applyBorder="1" applyAlignment="1">
      <alignment/>
      <protection/>
    </xf>
    <xf numFmtId="184" fontId="14" fillId="0" borderId="0" xfId="135" applyFont="1" applyFill="1" applyBorder="1" applyAlignment="1">
      <alignment/>
      <protection/>
    </xf>
    <xf numFmtId="184" fontId="1" fillId="0" borderId="0" xfId="135" applyFont="1" applyFill="1" applyBorder="1" applyAlignment="1">
      <alignment/>
      <protection/>
    </xf>
    <xf numFmtId="184" fontId="19" fillId="0" borderId="0" xfId="152" applyFont="1" applyFill="1" applyBorder="1" applyAlignment="1">
      <alignment horizontal="left"/>
      <protection/>
    </xf>
    <xf numFmtId="184" fontId="1" fillId="0" borderId="0" xfId="135" applyFont="1" applyFill="1" applyBorder="1" applyAlignment="1">
      <alignment horizontal="left"/>
      <protection/>
    </xf>
    <xf numFmtId="184" fontId="1" fillId="0" borderId="0" xfId="152" applyFont="1" applyFill="1" applyBorder="1" applyAlignment="1">
      <alignment horizontal="left"/>
      <protection/>
    </xf>
    <xf numFmtId="184" fontId="14" fillId="0" borderId="0" xfId="135" applyFont="1" applyFill="1" applyBorder="1" applyAlignment="1">
      <alignment horizontal="left"/>
      <protection/>
    </xf>
    <xf numFmtId="184" fontId="1" fillId="0" borderId="0" xfId="152" applyFont="1" applyBorder="1" applyAlignment="1">
      <alignment horizontal="left"/>
      <protection/>
    </xf>
    <xf numFmtId="184" fontId="14" fillId="0" borderId="0" xfId="152" applyFont="1" applyFill="1" applyBorder="1" applyAlignment="1">
      <alignment horizontal="left"/>
      <protection/>
    </xf>
    <xf numFmtId="184" fontId="14" fillId="0" borderId="0" xfId="131" applyFont="1" applyAlignment="1">
      <alignment wrapText="1"/>
      <protection/>
    </xf>
    <xf numFmtId="184" fontId="14" fillId="0" borderId="28" xfId="135" applyFont="1" applyFill="1" applyBorder="1" applyAlignment="1">
      <alignment horizontal="left"/>
      <protection/>
    </xf>
    <xf numFmtId="37" fontId="1" fillId="0" borderId="0" xfId="131" applyNumberFormat="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4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" fillId="33" borderId="31" xfId="134" applyFont="1" applyFill="1" applyBorder="1" applyAlignment="1" applyProtection="1">
      <alignment horizontal="left" vertical="center" indent="1"/>
      <protection/>
    </xf>
    <xf numFmtId="0" fontId="1" fillId="33" borderId="31" xfId="134" applyFont="1" applyFill="1" applyBorder="1" applyAlignment="1" applyProtection="1">
      <alignment horizontal="left" vertical="center" wrapText="1" indent="1"/>
      <protection/>
    </xf>
    <xf numFmtId="0" fontId="14" fillId="33" borderId="31" xfId="134" applyFont="1" applyFill="1" applyBorder="1" applyAlignment="1" applyProtection="1">
      <alignment horizontal="left" vertical="center" inden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37" fontId="1" fillId="37" borderId="3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37" fontId="1" fillId="0" borderId="0" xfId="131" applyNumberFormat="1" applyFont="1">
      <alignment/>
      <protection/>
    </xf>
    <xf numFmtId="37" fontId="14" fillId="0" borderId="0" xfId="131" applyNumberFormat="1" applyFont="1">
      <alignment/>
      <protection/>
    </xf>
    <xf numFmtId="37" fontId="1" fillId="33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0" fontId="14" fillId="0" borderId="0" xfId="150" applyFont="1" applyFill="1" applyBorder="1" applyAlignment="1">
      <alignment horizontal="left" vertical="center" wrapText="1"/>
      <protection/>
    </xf>
    <xf numFmtId="0" fontId="1" fillId="0" borderId="0" xfId="135" applyNumberFormat="1" applyFont="1" applyFill="1" applyAlignment="1">
      <alignment horizontal="left"/>
      <protection/>
    </xf>
    <xf numFmtId="214" fontId="1" fillId="37" borderId="34" xfId="98" applyNumberFormat="1" applyFont="1" applyFill="1" applyBorder="1" applyAlignment="1" quotePrefix="1">
      <alignment horizontal="center"/>
      <protection/>
    </xf>
    <xf numFmtId="3" fontId="1" fillId="37" borderId="21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wrapText="1"/>
    </xf>
    <xf numFmtId="37" fontId="1" fillId="37" borderId="21" xfId="0" applyNumberFormat="1" applyFont="1" applyFill="1" applyBorder="1" applyAlignment="1">
      <alignment horizontal="center"/>
    </xf>
    <xf numFmtId="3" fontId="1" fillId="37" borderId="36" xfId="0" applyNumberFormat="1" applyFont="1" applyFill="1" applyBorder="1" applyAlignment="1">
      <alignment horizontal="center"/>
    </xf>
    <xf numFmtId="37" fontId="1" fillId="37" borderId="22" xfId="0" applyNumberFormat="1" applyFont="1" applyFill="1" applyBorder="1" applyAlignment="1">
      <alignment horizontal="center"/>
    </xf>
    <xf numFmtId="37" fontId="1" fillId="37" borderId="21" xfId="0" applyNumberFormat="1" applyFont="1" applyFill="1" applyBorder="1" applyAlignment="1">
      <alignment horizontal="center"/>
    </xf>
    <xf numFmtId="0" fontId="1" fillId="33" borderId="28" xfId="96" applyNumberFormat="1" applyFont="1" applyFill="1" applyBorder="1" applyAlignment="1" applyProtection="1">
      <alignment horizontal="left" vertical="center" wrapText="1"/>
      <protection locked="0"/>
    </xf>
    <xf numFmtId="178" fontId="14" fillId="0" borderId="0" xfId="96" applyNumberFormat="1" applyFont="1" applyFill="1" applyBorder="1" applyAlignment="1">
      <alignment horizontal="left" indent="1"/>
    </xf>
    <xf numFmtId="184" fontId="1" fillId="0" borderId="0" xfId="131" applyFont="1" applyAlignment="1">
      <alignment horizontal="center"/>
      <protection/>
    </xf>
    <xf numFmtId="0" fontId="1" fillId="0" borderId="35" xfId="132" applyNumberFormat="1" applyFont="1" applyFill="1" applyBorder="1">
      <alignment/>
      <protection/>
    </xf>
    <xf numFmtId="0" fontId="16" fillId="0" borderId="0" xfId="96" applyNumberFormat="1" applyFont="1" applyFill="1" applyBorder="1" applyAlignment="1" applyProtection="1">
      <alignment horizontal="left" vertical="center" wrapText="1"/>
      <protection locked="0"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 wrapText="1"/>
    </xf>
    <xf numFmtId="180" fontId="16" fillId="37" borderId="21" xfId="146" applyNumberFormat="1" applyFont="1" applyFill="1" applyBorder="1" applyAlignment="1">
      <alignment horizontal="center" vertical="center"/>
    </xf>
    <xf numFmtId="180" fontId="16" fillId="37" borderId="21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14" fillId="33" borderId="30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43" fontId="1" fillId="33" borderId="20" xfId="96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/>
    </xf>
    <xf numFmtId="0" fontId="1" fillId="38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9" fillId="38" borderId="0" xfId="0" applyFont="1" applyFill="1" applyAlignment="1">
      <alignment horizontal="left" indent="1"/>
    </xf>
    <xf numFmtId="0" fontId="1" fillId="33" borderId="24" xfId="0" applyFont="1" applyFill="1" applyBorder="1" applyAlignment="1">
      <alignment horizontal="left" indent="2"/>
    </xf>
    <xf numFmtId="0" fontId="19" fillId="38" borderId="0" xfId="0" applyFont="1" applyFill="1" applyAlignment="1">
      <alignment horizontal="left"/>
    </xf>
    <xf numFmtId="0" fontId="1" fillId="38" borderId="0" xfId="0" applyFont="1" applyFill="1" applyAlignment="1">
      <alignment horizontal="left" indent="2"/>
    </xf>
    <xf numFmtId="0" fontId="1" fillId="33" borderId="0" xfId="0" applyFont="1" applyFill="1" applyBorder="1" applyAlignment="1">
      <alignment horizontal="left" indent="2"/>
    </xf>
    <xf numFmtId="0" fontId="15" fillId="33" borderId="0" xfId="0" applyFont="1" applyFill="1" applyBorder="1" applyAlignment="1">
      <alignment horizontal="left" indent="2"/>
    </xf>
    <xf numFmtId="0" fontId="15" fillId="33" borderId="0" xfId="0" applyFont="1" applyFill="1" applyBorder="1" applyAlignment="1">
      <alignment horizontal="left" indent="5"/>
    </xf>
    <xf numFmtId="0" fontId="1" fillId="33" borderId="0" xfId="0" applyFont="1" applyFill="1" applyAlignment="1">
      <alignment horizontal="left" indent="2"/>
    </xf>
    <xf numFmtId="0" fontId="1" fillId="33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left" indent="2"/>
    </xf>
    <xf numFmtId="0" fontId="1" fillId="33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37" fontId="54" fillId="0" borderId="0" xfId="0" applyNumberFormat="1" applyFont="1" applyFill="1" applyAlignment="1">
      <alignment/>
    </xf>
    <xf numFmtId="0" fontId="15" fillId="33" borderId="24" xfId="0" applyFont="1" applyFill="1" applyBorder="1" applyAlignment="1">
      <alignment/>
    </xf>
    <xf numFmtId="0" fontId="55" fillId="0" borderId="0" xfId="0" applyFont="1" applyFill="1" applyAlignment="1">
      <alignment/>
    </xf>
    <xf numFmtId="37" fontId="55" fillId="0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178" fontId="1" fillId="0" borderId="0" xfId="94" applyNumberFormat="1" applyFont="1" applyAlignment="1">
      <alignment/>
    </xf>
    <xf numFmtId="37" fontId="1" fillId="0" borderId="21" xfId="0" applyNumberFormat="1" applyFont="1" applyFill="1" applyBorder="1" applyAlignment="1">
      <alignment horizontal="center"/>
    </xf>
    <xf numFmtId="37" fontId="1" fillId="33" borderId="0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 horizontal="center" vertical="center"/>
    </xf>
    <xf numFmtId="37" fontId="1" fillId="0" borderId="2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37" fontId="14" fillId="37" borderId="43" xfId="94" applyNumberFormat="1" applyFont="1" applyFill="1" applyBorder="1" applyAlignment="1">
      <alignment horizontal="center"/>
    </xf>
    <xf numFmtId="37" fontId="14" fillId="37" borderId="44" xfId="0" applyNumberFormat="1" applyFont="1" applyFill="1" applyBorder="1" applyAlignment="1">
      <alignment horizontal="center"/>
    </xf>
    <xf numFmtId="37" fontId="1" fillId="37" borderId="44" xfId="0" applyNumberFormat="1" applyFont="1" applyFill="1" applyBorder="1" applyAlignment="1">
      <alignment horizontal="center"/>
    </xf>
    <xf numFmtId="180" fontId="1" fillId="37" borderId="44" xfId="146" applyNumberFormat="1" applyFont="1" applyFill="1" applyBorder="1" applyAlignment="1">
      <alignment horizontal="center"/>
    </xf>
    <xf numFmtId="180" fontId="1" fillId="37" borderId="44" xfId="0" applyNumberFormat="1" applyFont="1" applyFill="1" applyBorder="1" applyAlignment="1">
      <alignment horizontal="center" vertical="center"/>
    </xf>
    <xf numFmtId="179" fontId="1" fillId="37" borderId="44" xfId="0" applyNumberFormat="1" applyFont="1" applyFill="1" applyBorder="1" applyAlignment="1">
      <alignment horizontal="center" vertical="center"/>
    </xf>
    <xf numFmtId="201" fontId="1" fillId="37" borderId="44" xfId="0" applyNumberFormat="1" applyFont="1" applyFill="1" applyBorder="1" applyAlignment="1">
      <alignment horizontal="center"/>
    </xf>
    <xf numFmtId="1" fontId="1" fillId="37" borderId="44" xfId="0" applyNumberFormat="1" applyFont="1" applyFill="1" applyBorder="1" applyAlignment="1">
      <alignment horizontal="center" vertical="center"/>
    </xf>
    <xf numFmtId="180" fontId="1" fillId="37" borderId="44" xfId="146" applyNumberFormat="1" applyFont="1" applyFill="1" applyBorder="1" applyAlignment="1">
      <alignment horizontal="center" vertical="center"/>
    </xf>
    <xf numFmtId="180" fontId="1" fillId="37" borderId="44" xfId="0" applyNumberFormat="1" applyFont="1" applyFill="1" applyBorder="1" applyAlignment="1">
      <alignment horizontal="center"/>
    </xf>
    <xf numFmtId="37" fontId="1" fillId="37" borderId="44" xfId="94" applyNumberFormat="1" applyFont="1" applyFill="1" applyBorder="1" applyAlignment="1">
      <alignment horizontal="center"/>
    </xf>
    <xf numFmtId="37" fontId="15" fillId="37" borderId="44" xfId="94" applyNumberFormat="1" applyFont="1" applyFill="1" applyBorder="1" applyAlignment="1">
      <alignment horizontal="center"/>
    </xf>
    <xf numFmtId="180" fontId="15" fillId="37" borderId="44" xfId="146" applyNumberFormat="1" applyFont="1" applyFill="1" applyBorder="1" applyAlignment="1">
      <alignment horizontal="center"/>
    </xf>
    <xf numFmtId="180" fontId="1" fillId="37" borderId="45" xfId="146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43" fontId="14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37" fontId="14" fillId="0" borderId="43" xfId="94" applyNumberFormat="1" applyFont="1" applyFill="1" applyBorder="1" applyAlignment="1">
      <alignment horizontal="center"/>
    </xf>
    <xf numFmtId="37" fontId="15" fillId="37" borderId="44" xfId="0" applyNumberFormat="1" applyFont="1" applyFill="1" applyBorder="1" applyAlignment="1">
      <alignment horizontal="center"/>
    </xf>
    <xf numFmtId="37" fontId="1" fillId="0" borderId="44" xfId="94" applyNumberFormat="1" applyFont="1" applyFill="1" applyBorder="1" applyAlignment="1">
      <alignment horizontal="center"/>
    </xf>
    <xf numFmtId="37" fontId="15" fillId="0" borderId="44" xfId="94" applyNumberFormat="1" applyFont="1" applyFill="1" applyBorder="1" applyAlignment="1">
      <alignment horizontal="center"/>
    </xf>
    <xf numFmtId="180" fontId="1" fillId="0" borderId="44" xfId="146" applyNumberFormat="1" applyFont="1" applyFill="1" applyBorder="1" applyAlignment="1">
      <alignment horizontal="center"/>
    </xf>
    <xf numFmtId="201" fontId="1" fillId="0" borderId="44" xfId="0" applyNumberFormat="1" applyFont="1" applyFill="1" applyBorder="1" applyAlignment="1">
      <alignment horizontal="center"/>
    </xf>
    <xf numFmtId="180" fontId="1" fillId="0" borderId="45" xfId="146" applyNumberFormat="1" applyFont="1" applyFill="1" applyBorder="1" applyAlignment="1">
      <alignment horizontal="center"/>
    </xf>
    <xf numFmtId="37" fontId="1" fillId="0" borderId="44" xfId="0" applyNumberFormat="1" applyFont="1" applyFill="1" applyBorder="1" applyAlignment="1">
      <alignment horizontal="center"/>
    </xf>
    <xf numFmtId="180" fontId="1" fillId="37" borderId="44" xfId="147" applyNumberFormat="1" applyFont="1" applyFill="1" applyBorder="1" applyAlignment="1">
      <alignment horizontal="center" vertical="center"/>
    </xf>
    <xf numFmtId="180" fontId="1" fillId="37" borderId="44" xfId="147" applyNumberFormat="1" applyFont="1" applyFill="1" applyBorder="1" applyAlignment="1">
      <alignment horizontal="center"/>
    </xf>
    <xf numFmtId="37" fontId="14" fillId="37" borderId="44" xfId="94" applyNumberFormat="1" applyFont="1" applyFill="1" applyBorder="1" applyAlignment="1">
      <alignment horizontal="center"/>
    </xf>
    <xf numFmtId="37" fontId="14" fillId="0" borderId="44" xfId="94" applyNumberFormat="1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0" fontId="0" fillId="33" borderId="0" xfId="133" applyFill="1" applyBorder="1">
      <alignment/>
      <protection/>
    </xf>
    <xf numFmtId="0" fontId="1" fillId="33" borderId="0" xfId="133" applyFont="1" applyFill="1" applyBorder="1" applyAlignment="1">
      <alignment horizontal="left" indent="1"/>
      <protection/>
    </xf>
    <xf numFmtId="37" fontId="1" fillId="37" borderId="23" xfId="97" applyNumberFormat="1" applyFont="1" applyFill="1" applyBorder="1" applyAlignment="1">
      <alignment horizontal="center" vertical="center"/>
    </xf>
    <xf numFmtId="37" fontId="1" fillId="37" borderId="44" xfId="97" applyNumberFormat="1" applyFont="1" applyFill="1" applyBorder="1" applyAlignment="1">
      <alignment horizontal="center" vertical="center"/>
    </xf>
    <xf numFmtId="37" fontId="14" fillId="37" borderId="44" xfId="97" applyNumberFormat="1" applyFont="1" applyFill="1" applyBorder="1" applyAlignment="1">
      <alignment horizontal="center" vertical="center"/>
    </xf>
    <xf numFmtId="219" fontId="1" fillId="37" borderId="44" xfId="97" applyNumberFormat="1" applyFont="1" applyFill="1" applyBorder="1" applyAlignment="1">
      <alignment horizontal="center" vertical="center"/>
    </xf>
    <xf numFmtId="39" fontId="1" fillId="37" borderId="44" xfId="97" applyNumberFormat="1" applyFont="1" applyFill="1" applyBorder="1" applyAlignment="1">
      <alignment horizontal="center" vertical="center"/>
    </xf>
    <xf numFmtId="39" fontId="1" fillId="37" borderId="45" xfId="97" applyNumberFormat="1" applyFont="1" applyFill="1" applyBorder="1" applyAlignment="1">
      <alignment horizontal="center" vertical="center"/>
    </xf>
    <xf numFmtId="178" fontId="1" fillId="37" borderId="23" xfId="98" applyNumberFormat="1" applyFont="1" applyFill="1" applyBorder="1">
      <alignment/>
      <protection/>
    </xf>
    <xf numFmtId="178" fontId="1" fillId="37" borderId="44" xfId="98" applyNumberFormat="1" applyFont="1" applyFill="1" applyBorder="1">
      <alignment/>
      <protection/>
    </xf>
    <xf numFmtId="37" fontId="1" fillId="37" borderId="44" xfId="98" applyNumberFormat="1" applyFont="1" applyFill="1" applyBorder="1">
      <alignment/>
      <protection/>
    </xf>
    <xf numFmtId="178" fontId="14" fillId="37" borderId="44" xfId="98" applyNumberFormat="1" applyFont="1" applyFill="1" applyBorder="1">
      <alignment/>
      <protection/>
    </xf>
    <xf numFmtId="178" fontId="1" fillId="37" borderId="50" xfId="98" applyNumberFormat="1" applyFont="1" applyFill="1" applyBorder="1">
      <alignment/>
      <protection/>
    </xf>
    <xf numFmtId="178" fontId="14" fillId="37" borderId="51" xfId="98" applyNumberFormat="1" applyFont="1" applyFill="1" applyBorder="1">
      <alignment/>
      <protection/>
    </xf>
    <xf numFmtId="184" fontId="1" fillId="37" borderId="23" xfId="131" applyFont="1" applyFill="1" applyBorder="1">
      <alignment/>
      <protection/>
    </xf>
    <xf numFmtId="184" fontId="1" fillId="37" borderId="44" xfId="131" applyFont="1" applyFill="1" applyBorder="1">
      <alignment/>
      <protection/>
    </xf>
    <xf numFmtId="178" fontId="14" fillId="0" borderId="52" xfId="98" applyNumberFormat="1" applyFont="1" applyBorder="1">
      <alignment/>
      <protection/>
    </xf>
    <xf numFmtId="184" fontId="1" fillId="37" borderId="44" xfId="131" applyFont="1" applyFill="1" applyBorder="1" applyAlignment="1">
      <alignment horizontal="center" vertical="center"/>
      <protection/>
    </xf>
    <xf numFmtId="37" fontId="1" fillId="37" borderId="44" xfId="131" applyNumberFormat="1" applyFont="1" applyFill="1" applyBorder="1" applyAlignment="1">
      <alignment horizontal="center" vertical="center"/>
      <protection/>
    </xf>
    <xf numFmtId="219" fontId="1" fillId="37" borderId="44" xfId="131" applyNumberFormat="1" applyFont="1" applyFill="1" applyBorder="1" applyAlignment="1">
      <alignment horizontal="center" vertical="center"/>
      <protection/>
    </xf>
    <xf numFmtId="37" fontId="14" fillId="37" borderId="44" xfId="131" applyNumberFormat="1" applyFont="1" applyFill="1" applyBorder="1" applyAlignment="1">
      <alignment horizontal="center" vertical="center"/>
      <protection/>
    </xf>
    <xf numFmtId="37" fontId="14" fillId="37" borderId="53" xfId="131" applyNumberFormat="1" applyFont="1" applyFill="1" applyBorder="1" applyAlignment="1">
      <alignment horizontal="center" vertical="center"/>
      <protection/>
    </xf>
    <xf numFmtId="37" fontId="1" fillId="37" borderId="43" xfId="0" applyNumberFormat="1" applyFont="1" applyFill="1" applyBorder="1" applyAlignment="1">
      <alignment horizontal="center"/>
    </xf>
    <xf numFmtId="180" fontId="16" fillId="37" borderId="44" xfId="0" applyNumberFormat="1" applyFont="1" applyFill="1" applyBorder="1" applyAlignment="1">
      <alignment horizontal="center"/>
    </xf>
    <xf numFmtId="37" fontId="1" fillId="37" borderId="53" xfId="0" applyNumberFormat="1" applyFont="1" applyFill="1" applyBorder="1" applyAlignment="1">
      <alignment horizontal="center"/>
    </xf>
    <xf numFmtId="37" fontId="1" fillId="37" borderId="43" xfId="0" applyNumberFormat="1" applyFont="1" applyFill="1" applyBorder="1" applyAlignment="1">
      <alignment horizontal="center"/>
    </xf>
    <xf numFmtId="37" fontId="1" fillId="37" borderId="44" xfId="0" applyNumberFormat="1" applyFont="1" applyFill="1" applyBorder="1" applyAlignment="1">
      <alignment horizontal="center" vertical="center"/>
    </xf>
    <xf numFmtId="37" fontId="1" fillId="37" borderId="44" xfId="0" applyNumberFormat="1" applyFont="1" applyFill="1" applyBorder="1" applyAlignment="1">
      <alignment horizontal="center"/>
    </xf>
    <xf numFmtId="37" fontId="14" fillId="37" borderId="54" xfId="0" applyNumberFormat="1" applyFont="1" applyFill="1" applyBorder="1" applyAlignment="1">
      <alignment horizontal="center"/>
    </xf>
    <xf numFmtId="0" fontId="14" fillId="33" borderId="26" xfId="134" applyFont="1" applyFill="1" applyBorder="1" applyAlignment="1" applyProtection="1">
      <alignment horizontal="left" vertical="center" indent="1"/>
      <protection locked="0"/>
    </xf>
    <xf numFmtId="37" fontId="14" fillId="37" borderId="55" xfId="0" applyNumberFormat="1" applyFont="1" applyFill="1" applyBorder="1" applyAlignment="1">
      <alignment horizontal="center"/>
    </xf>
    <xf numFmtId="37" fontId="14" fillId="37" borderId="55" xfId="96" applyNumberFormat="1" applyFont="1" applyFill="1" applyBorder="1" applyAlignment="1">
      <alignment horizontal="center"/>
    </xf>
    <xf numFmtId="37" fontId="1" fillId="37" borderId="43" xfId="96" applyNumberFormat="1" applyFont="1" applyFill="1" applyBorder="1" applyAlignment="1">
      <alignment horizontal="center"/>
    </xf>
    <xf numFmtId="37" fontId="1" fillId="37" borderId="44" xfId="96" applyNumberFormat="1" applyFont="1" applyFill="1" applyBorder="1" applyAlignment="1">
      <alignment horizontal="center"/>
    </xf>
    <xf numFmtId="37" fontId="14" fillId="37" borderId="44" xfId="96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" fillId="37" borderId="43" xfId="0" applyFont="1" applyFill="1" applyBorder="1" applyAlignment="1">
      <alignment/>
    </xf>
    <xf numFmtId="37" fontId="1" fillId="37" borderId="44" xfId="0" applyNumberFormat="1" applyFont="1" applyFill="1" applyBorder="1" applyAlignment="1">
      <alignment/>
    </xf>
    <xf numFmtId="9" fontId="1" fillId="37" borderId="45" xfId="147" applyFont="1" applyFill="1" applyBorder="1" applyAlignment="1">
      <alignment horizontal="center"/>
    </xf>
    <xf numFmtId="38" fontId="1" fillId="37" borderId="43" xfId="0" applyNumberFormat="1" applyFont="1" applyFill="1" applyBorder="1" applyAlignment="1">
      <alignment horizontal="center" vertical="center" wrapText="1"/>
    </xf>
    <xf numFmtId="38" fontId="1" fillId="37" borderId="44" xfId="0" applyNumberFormat="1" applyFont="1" applyFill="1" applyBorder="1" applyAlignment="1">
      <alignment horizontal="center" vertical="center" wrapText="1"/>
    </xf>
    <xf numFmtId="2" fontId="1" fillId="37" borderId="45" xfId="0" applyNumberFormat="1" applyFont="1" applyFill="1" applyBorder="1" applyAlignment="1">
      <alignment horizontal="center"/>
    </xf>
    <xf numFmtId="0" fontId="14" fillId="33" borderId="58" xfId="0" applyFont="1" applyFill="1" applyBorder="1" applyAlignment="1">
      <alignment/>
    </xf>
    <xf numFmtId="0" fontId="14" fillId="33" borderId="59" xfId="0" applyFont="1" applyFill="1" applyBorder="1" applyAlignment="1">
      <alignment horizontal="center"/>
    </xf>
    <xf numFmtId="37" fontId="14" fillId="37" borderId="60" xfId="0" applyNumberFormat="1" applyFont="1" applyFill="1" applyBorder="1" applyAlignment="1">
      <alignment horizontal="center"/>
    </xf>
    <xf numFmtId="0" fontId="1" fillId="37" borderId="4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6" fillId="0" borderId="0" xfId="0" applyFont="1" applyAlignment="1">
      <alignment/>
    </xf>
    <xf numFmtId="43" fontId="16" fillId="33" borderId="0" xfId="94" applyFont="1" applyFill="1" applyBorder="1" applyAlignment="1">
      <alignment/>
    </xf>
    <xf numFmtId="0" fontId="15" fillId="0" borderId="0" xfId="0" applyFont="1" applyFill="1" applyAlignment="1">
      <alignment horizontal="left" vertical="center" wrapText="1"/>
    </xf>
    <xf numFmtId="219" fontId="1" fillId="37" borderId="44" xfId="97" applyNumberFormat="1" applyFont="1" applyFill="1" applyBorder="1" applyAlignment="1">
      <alignment/>
    </xf>
    <xf numFmtId="214" fontId="1" fillId="37" borderId="34" xfId="98" applyNumberFormat="1" applyFont="1" applyFill="1" applyBorder="1" applyAlignment="1" quotePrefix="1">
      <alignment horizontal="center" vertical="center"/>
      <protection/>
    </xf>
    <xf numFmtId="43" fontId="1" fillId="0" borderId="0" xfId="94" applyFont="1" applyAlignment="1">
      <alignment horizontal="center" vertical="center"/>
    </xf>
    <xf numFmtId="43" fontId="1" fillId="0" borderId="0" xfId="94" applyFont="1" applyFill="1" applyAlignment="1">
      <alignment horizontal="center" vertical="center"/>
    </xf>
    <xf numFmtId="43" fontId="1" fillId="0" borderId="0" xfId="94" applyNumberFormat="1" applyFont="1" applyBorder="1" applyAlignment="1">
      <alignment/>
    </xf>
    <xf numFmtId="37" fontId="1" fillId="0" borderId="43" xfId="0" applyNumberFormat="1" applyFont="1" applyFill="1" applyBorder="1" applyAlignment="1">
      <alignment horizontal="center"/>
    </xf>
    <xf numFmtId="37" fontId="1" fillId="0" borderId="44" xfId="0" applyNumberFormat="1" applyFont="1" applyFill="1" applyBorder="1" applyAlignment="1">
      <alignment horizontal="center"/>
    </xf>
    <xf numFmtId="37" fontId="14" fillId="0" borderId="5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183" fontId="1" fillId="0" borderId="61" xfId="0" applyNumberFormat="1" applyFont="1" applyFill="1" applyBorder="1" applyAlignment="1">
      <alignment/>
    </xf>
    <xf numFmtId="183" fontId="1" fillId="0" borderId="62" xfId="0" applyNumberFormat="1" applyFont="1" applyFill="1" applyBorder="1" applyAlignment="1">
      <alignment/>
    </xf>
    <xf numFmtId="219" fontId="1" fillId="0" borderId="44" xfId="131" applyNumberFormat="1" applyFont="1" applyFill="1" applyBorder="1" applyAlignment="1">
      <alignment horizontal="center" vertical="center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left" indent="2"/>
    </xf>
    <xf numFmtId="0" fontId="19" fillId="39" borderId="0" xfId="0" applyFont="1" applyFill="1" applyBorder="1" applyAlignment="1">
      <alignment horizontal="left" indent="1"/>
    </xf>
    <xf numFmtId="0" fontId="15" fillId="33" borderId="20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left" indent="2"/>
    </xf>
    <xf numFmtId="180" fontId="15" fillId="37" borderId="44" xfId="147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37" fontId="1" fillId="37" borderId="44" xfId="0" applyNumberFormat="1" applyFont="1" applyFill="1" applyBorder="1" applyAlignment="1">
      <alignment horizontal="center" vertical="center"/>
    </xf>
    <xf numFmtId="201" fontId="1" fillId="37" borderId="44" xfId="0" applyNumberFormat="1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80" fontId="1" fillId="0" borderId="44" xfId="0" applyNumberFormat="1" applyFont="1" applyFill="1" applyBorder="1" applyAlignment="1">
      <alignment horizontal="center" vertical="center"/>
    </xf>
    <xf numFmtId="179" fontId="1" fillId="0" borderId="44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37" fontId="1" fillId="0" borderId="44" xfId="0" applyNumberFormat="1" applyFont="1" applyFill="1" applyBorder="1" applyAlignment="1">
      <alignment horizontal="center" vertical="center"/>
    </xf>
    <xf numFmtId="201" fontId="1" fillId="0" borderId="44" xfId="0" applyNumberFormat="1" applyFont="1" applyFill="1" applyBorder="1" applyAlignment="1">
      <alignment horizontal="center" vertical="center"/>
    </xf>
    <xf numFmtId="180" fontId="1" fillId="0" borderId="44" xfId="147" applyNumberFormat="1" applyFont="1" applyFill="1" applyBorder="1" applyAlignment="1">
      <alignment horizontal="center" vertical="center"/>
    </xf>
    <xf numFmtId="180" fontId="1" fillId="0" borderId="44" xfId="147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180" fontId="15" fillId="0" borderId="44" xfId="147" applyNumberFormat="1" applyFont="1" applyFill="1" applyBorder="1" applyAlignment="1">
      <alignment horizontal="center"/>
    </xf>
    <xf numFmtId="38" fontId="1" fillId="0" borderId="43" xfId="0" applyNumberFormat="1" applyFont="1" applyFill="1" applyBorder="1" applyAlignment="1">
      <alignment horizontal="center" vertical="center" wrapText="1"/>
    </xf>
    <xf numFmtId="38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/>
    </xf>
    <xf numFmtId="37" fontId="14" fillId="0" borderId="44" xfId="0" applyNumberFormat="1" applyFont="1" applyFill="1" applyBorder="1" applyAlignment="1">
      <alignment horizontal="center"/>
    </xf>
    <xf numFmtId="180" fontId="1" fillId="0" borderId="44" xfId="146" applyNumberFormat="1" applyFont="1" applyFill="1" applyBorder="1" applyAlignment="1">
      <alignment horizontal="center" vertical="center"/>
    </xf>
    <xf numFmtId="180" fontId="1" fillId="0" borderId="44" xfId="0" applyNumberFormat="1" applyFont="1" applyFill="1" applyBorder="1" applyAlignment="1">
      <alignment horizontal="center"/>
    </xf>
    <xf numFmtId="180" fontId="15" fillId="0" borderId="44" xfId="146" applyNumberFormat="1" applyFont="1" applyFill="1" applyBorder="1" applyAlignment="1">
      <alignment horizontal="center"/>
    </xf>
    <xf numFmtId="39" fontId="1" fillId="37" borderId="44" xfId="0" applyNumberFormat="1" applyFont="1" applyFill="1" applyBorder="1" applyAlignment="1">
      <alignment horizontal="center"/>
    </xf>
    <xf numFmtId="39" fontId="1" fillId="0" borderId="44" xfId="0" applyNumberFormat="1" applyFont="1" applyFill="1" applyBorder="1" applyAlignment="1">
      <alignment horizontal="center"/>
    </xf>
    <xf numFmtId="2" fontId="1" fillId="37" borderId="44" xfId="94" applyNumberFormat="1" applyFont="1" applyFill="1" applyBorder="1" applyAlignment="1">
      <alignment horizontal="center"/>
    </xf>
    <xf numFmtId="2" fontId="1" fillId="0" borderId="44" xfId="94" applyNumberFormat="1" applyFont="1" applyFill="1" applyBorder="1" applyAlignment="1">
      <alignment horizontal="center"/>
    </xf>
    <xf numFmtId="2" fontId="1" fillId="37" borderId="44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39" fontId="1" fillId="37" borderId="44" xfId="0" applyNumberFormat="1" applyFont="1" applyFill="1" applyBorder="1" applyAlignment="1">
      <alignment horizontal="center" vertical="center"/>
    </xf>
    <xf numFmtId="39" fontId="1" fillId="0" borderId="44" xfId="0" applyNumberFormat="1" applyFont="1" applyFill="1" applyBorder="1" applyAlignment="1">
      <alignment horizontal="center" vertical="center"/>
    </xf>
    <xf numFmtId="39" fontId="0" fillId="0" borderId="0" xfId="0" applyNumberFormat="1" applyFill="1" applyAlignment="1">
      <alignment/>
    </xf>
    <xf numFmtId="39" fontId="1" fillId="37" borderId="60" xfId="0" applyNumberFormat="1" applyFont="1" applyFill="1" applyBorder="1" applyAlignment="1">
      <alignment horizontal="center"/>
    </xf>
    <xf numFmtId="39" fontId="1" fillId="0" borderId="60" xfId="0" applyNumberFormat="1" applyFont="1" applyFill="1" applyBorder="1" applyAlignment="1">
      <alignment horizontal="center"/>
    </xf>
    <xf numFmtId="37" fontId="1" fillId="0" borderId="23" xfId="97" applyNumberFormat="1" applyFont="1" applyFill="1" applyBorder="1" applyAlignment="1">
      <alignment horizontal="center" vertical="center"/>
    </xf>
    <xf numFmtId="37" fontId="1" fillId="0" borderId="44" xfId="97" applyNumberFormat="1" applyFont="1" applyFill="1" applyBorder="1" applyAlignment="1">
      <alignment horizontal="center" vertical="center"/>
    </xf>
    <xf numFmtId="37" fontId="14" fillId="0" borderId="44" xfId="97" applyNumberFormat="1" applyFont="1" applyFill="1" applyBorder="1" applyAlignment="1">
      <alignment horizontal="center" vertical="center"/>
    </xf>
    <xf numFmtId="219" fontId="1" fillId="0" borderId="44" xfId="97" applyNumberFormat="1" applyFont="1" applyFill="1" applyBorder="1" applyAlignment="1">
      <alignment horizontal="center" vertical="center"/>
    </xf>
    <xf numFmtId="39" fontId="1" fillId="0" borderId="44" xfId="97" applyNumberFormat="1" applyFont="1" applyFill="1" applyBorder="1" applyAlignment="1">
      <alignment horizontal="center" vertical="center"/>
    </xf>
    <xf numFmtId="39" fontId="1" fillId="0" borderId="45" xfId="97" applyNumberFormat="1" applyFont="1" applyFill="1" applyBorder="1" applyAlignment="1">
      <alignment horizontal="center" vertical="center"/>
    </xf>
    <xf numFmtId="178" fontId="1" fillId="0" borderId="23" xfId="98" applyNumberFormat="1" applyFont="1" applyFill="1" applyBorder="1">
      <alignment/>
      <protection/>
    </xf>
    <xf numFmtId="178" fontId="1" fillId="0" borderId="44" xfId="98" applyNumberFormat="1" applyFont="1" applyFill="1" applyBorder="1">
      <alignment/>
      <protection/>
    </xf>
    <xf numFmtId="219" fontId="1" fillId="0" borderId="44" xfId="97" applyNumberFormat="1" applyFont="1" applyFill="1" applyBorder="1" applyAlignment="1">
      <alignment/>
    </xf>
    <xf numFmtId="178" fontId="1" fillId="0" borderId="50" xfId="98" applyNumberFormat="1" applyFont="1" applyFill="1" applyBorder="1">
      <alignment/>
      <protection/>
    </xf>
    <xf numFmtId="178" fontId="14" fillId="0" borderId="44" xfId="98" applyNumberFormat="1" applyFont="1" applyFill="1" applyBorder="1">
      <alignment/>
      <protection/>
    </xf>
    <xf numFmtId="178" fontId="14" fillId="0" borderId="51" xfId="98" applyNumberFormat="1" applyFont="1" applyFill="1" applyBorder="1">
      <alignment/>
      <protection/>
    </xf>
    <xf numFmtId="37" fontId="1" fillId="0" borderId="44" xfId="98" applyNumberFormat="1" applyFont="1" applyFill="1" applyBorder="1">
      <alignment/>
      <protection/>
    </xf>
    <xf numFmtId="184" fontId="1" fillId="0" borderId="0" xfId="131" applyFont="1" applyFill="1">
      <alignment/>
      <protection/>
    </xf>
    <xf numFmtId="184" fontId="96" fillId="0" borderId="0" xfId="132" applyFont="1" applyAlignment="1">
      <alignment horizontal="right" vertical="center"/>
      <protection/>
    </xf>
    <xf numFmtId="184" fontId="1" fillId="0" borderId="23" xfId="131" applyFont="1" applyFill="1" applyBorder="1">
      <alignment/>
      <protection/>
    </xf>
    <xf numFmtId="184" fontId="1" fillId="0" borderId="44" xfId="131" applyFont="1" applyFill="1" applyBorder="1">
      <alignment/>
      <protection/>
    </xf>
    <xf numFmtId="184" fontId="1" fillId="0" borderId="44" xfId="131" applyFont="1" applyFill="1" applyBorder="1" applyAlignment="1">
      <alignment horizontal="center" vertical="center"/>
      <protection/>
    </xf>
    <xf numFmtId="37" fontId="1" fillId="0" borderId="44" xfId="131" applyNumberFormat="1" applyFont="1" applyFill="1" applyBorder="1" applyAlignment="1">
      <alignment horizontal="center" vertical="center"/>
      <protection/>
    </xf>
    <xf numFmtId="37" fontId="14" fillId="0" borderId="44" xfId="131" applyNumberFormat="1" applyFont="1" applyFill="1" applyBorder="1" applyAlignment="1">
      <alignment horizontal="center" vertical="center"/>
      <protection/>
    </xf>
    <xf numFmtId="37" fontId="14" fillId="0" borderId="53" xfId="131" applyNumberFormat="1" applyFont="1" applyFill="1" applyBorder="1" applyAlignment="1">
      <alignment horizontal="center" vertical="center"/>
      <protection/>
    </xf>
    <xf numFmtId="37" fontId="1" fillId="0" borderId="0" xfId="131" applyNumberFormat="1" applyFont="1" applyFill="1" applyAlignment="1">
      <alignment horizontal="center" vertical="center"/>
      <protection/>
    </xf>
    <xf numFmtId="37" fontId="1" fillId="0" borderId="43" xfId="0" applyNumberFormat="1" applyFont="1" applyFill="1" applyBorder="1" applyAlignment="1">
      <alignment horizontal="center"/>
    </xf>
    <xf numFmtId="180" fontId="16" fillId="0" borderId="44" xfId="0" applyNumberFormat="1" applyFont="1" applyFill="1" applyBorder="1" applyAlignment="1">
      <alignment horizontal="center"/>
    </xf>
    <xf numFmtId="37" fontId="1" fillId="0" borderId="53" xfId="0" applyNumberFormat="1" applyFont="1" applyFill="1" applyBorder="1" applyAlignment="1">
      <alignment horizontal="center"/>
    </xf>
    <xf numFmtId="180" fontId="16" fillId="0" borderId="21" xfId="146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180" fontId="16" fillId="0" borderId="21" xfId="0" applyNumberFormat="1" applyFont="1" applyFill="1" applyBorder="1" applyAlignment="1">
      <alignment horizontal="center" vertical="center"/>
    </xf>
    <xf numFmtId="37" fontId="1" fillId="0" borderId="44" xfId="0" applyNumberFormat="1" applyFont="1" applyFill="1" applyBorder="1" applyAlignment="1">
      <alignment horizontal="center" vertical="center"/>
    </xf>
    <xf numFmtId="37" fontId="14" fillId="0" borderId="55" xfId="0" applyNumberFormat="1" applyFont="1" applyFill="1" applyBorder="1" applyAlignment="1">
      <alignment horizontal="center"/>
    </xf>
    <xf numFmtId="37" fontId="1" fillId="0" borderId="43" xfId="96" applyNumberFormat="1" applyFont="1" applyFill="1" applyBorder="1" applyAlignment="1">
      <alignment horizontal="center"/>
    </xf>
    <xf numFmtId="37" fontId="1" fillId="0" borderId="44" xfId="96" applyNumberFormat="1" applyFont="1" applyFill="1" applyBorder="1" applyAlignment="1">
      <alignment horizontal="center"/>
    </xf>
    <xf numFmtId="37" fontId="14" fillId="0" borderId="44" xfId="96" applyNumberFormat="1" applyFont="1" applyFill="1" applyBorder="1" applyAlignment="1">
      <alignment horizontal="center"/>
    </xf>
    <xf numFmtId="37" fontId="14" fillId="0" borderId="55" xfId="96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7" fontId="1" fillId="0" borderId="44" xfId="0" applyNumberFormat="1" applyFont="1" applyFill="1" applyBorder="1" applyAlignment="1">
      <alignment/>
    </xf>
    <xf numFmtId="9" fontId="1" fillId="0" borderId="45" xfId="147" applyFont="1" applyFill="1" applyBorder="1" applyAlignment="1">
      <alignment horizontal="center"/>
    </xf>
    <xf numFmtId="37" fontId="14" fillId="0" borderId="60" xfId="0" applyNumberFormat="1" applyFont="1" applyFill="1" applyBorder="1" applyAlignment="1">
      <alignment horizontal="center"/>
    </xf>
    <xf numFmtId="179" fontId="14" fillId="33" borderId="0" xfId="0" applyNumberFormat="1" applyFont="1" applyFill="1" applyBorder="1" applyAlignment="1">
      <alignment horizontal="center"/>
    </xf>
    <xf numFmtId="201" fontId="14" fillId="0" borderId="0" xfId="131" applyNumberFormat="1" applyFont="1" applyAlignment="1">
      <alignment horizontal="center"/>
      <protection/>
    </xf>
    <xf numFmtId="179" fontId="14" fillId="0" borderId="0" xfId="131" applyNumberFormat="1" applyFont="1" applyAlignment="1">
      <alignment horizontal="center"/>
      <protection/>
    </xf>
    <xf numFmtId="0" fontId="1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vertical="center"/>
    </xf>
    <xf numFmtId="0" fontId="18" fillId="0" borderId="0" xfId="121" applyFont="1" applyFill="1" applyAlignment="1" applyProtection="1">
      <alignment vertical="center"/>
      <protection/>
    </xf>
    <xf numFmtId="0" fontId="18" fillId="0" borderId="0" xfId="121" applyFont="1" applyAlignment="1" applyProtection="1">
      <alignment vertical="center"/>
      <protection/>
    </xf>
    <xf numFmtId="37" fontId="1" fillId="37" borderId="64" xfId="97" applyNumberFormat="1" applyFont="1" applyFill="1" applyBorder="1" applyAlignment="1">
      <alignment horizontal="center" vertical="center"/>
    </xf>
    <xf numFmtId="37" fontId="1" fillId="0" borderId="64" xfId="97" applyNumberFormat="1" applyFont="1" applyFill="1" applyBorder="1" applyAlignment="1">
      <alignment horizontal="center" vertical="center"/>
    </xf>
    <xf numFmtId="184" fontId="1" fillId="0" borderId="59" xfId="131" applyFont="1" applyBorder="1">
      <alignment/>
      <protection/>
    </xf>
    <xf numFmtId="37" fontId="1" fillId="37" borderId="60" xfId="97" applyNumberFormat="1" applyFont="1" applyFill="1" applyBorder="1" applyAlignment="1">
      <alignment horizontal="center" vertical="center"/>
    </xf>
    <xf numFmtId="37" fontId="1" fillId="0" borderId="60" xfId="97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178" fontId="1" fillId="0" borderId="0" xfId="96" applyNumberFormat="1" applyFont="1" applyBorder="1" applyAlignment="1">
      <alignment vertical="top"/>
    </xf>
    <xf numFmtId="37" fontId="1" fillId="37" borderId="44" xfId="97" applyNumberFormat="1" applyFont="1" applyFill="1" applyBorder="1" applyAlignment="1">
      <alignment horizontal="center" vertical="top"/>
    </xf>
    <xf numFmtId="37" fontId="1" fillId="0" borderId="44" xfId="97" applyNumberFormat="1" applyFont="1" applyFill="1" applyBorder="1" applyAlignment="1">
      <alignment horizontal="center" vertical="top"/>
    </xf>
    <xf numFmtId="0" fontId="1" fillId="38" borderId="0" xfId="0" applyFont="1" applyFill="1" applyAlignment="1">
      <alignment horizontal="left"/>
    </xf>
    <xf numFmtId="178" fontId="1" fillId="0" borderId="0" xfId="96" applyNumberFormat="1" applyFont="1" applyFill="1" applyBorder="1" applyAlignment="1">
      <alignment wrapText="1"/>
    </xf>
    <xf numFmtId="179" fontId="1" fillId="0" borderId="0" xfId="131" applyNumberFormat="1" applyFont="1" applyAlignment="1">
      <alignment horizontal="center"/>
      <protection/>
    </xf>
    <xf numFmtId="179" fontId="1" fillId="0" borderId="0" xfId="131" applyNumberFormat="1" applyFont="1">
      <alignment/>
      <protection/>
    </xf>
    <xf numFmtId="1" fontId="1" fillId="0" borderId="0" xfId="131" applyNumberFormat="1" applyFont="1" applyAlignment="1">
      <alignment horizontal="center"/>
      <protection/>
    </xf>
    <xf numFmtId="1" fontId="14" fillId="0" borderId="0" xfId="131" applyNumberFormat="1" applyFont="1" applyAlignment="1">
      <alignment horizontal="center"/>
      <protection/>
    </xf>
    <xf numFmtId="37" fontId="1" fillId="0" borderId="0" xfId="98" applyNumberFormat="1" applyFont="1" applyBorder="1" applyAlignment="1">
      <alignment horizontal="center"/>
      <protection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178" fontId="1" fillId="0" borderId="0" xfId="96" applyNumberFormat="1" applyFont="1" applyFill="1" applyBorder="1" applyAlignment="1">
      <alignment horizontal="right"/>
    </xf>
    <xf numFmtId="179" fontId="14" fillId="0" borderId="0" xfId="0" applyNumberFormat="1" applyFont="1" applyFill="1" applyBorder="1" applyAlignment="1">
      <alignment horizontal="center"/>
    </xf>
    <xf numFmtId="178" fontId="14" fillId="0" borderId="0" xfId="96" applyNumberFormat="1" applyFont="1" applyFill="1" applyBorder="1" applyAlignment="1">
      <alignment horizontal="left" wrapText="1" indent="1"/>
    </xf>
    <xf numFmtId="0" fontId="14" fillId="33" borderId="65" xfId="134" applyFont="1" applyFill="1" applyBorder="1" applyAlignment="1" applyProtection="1">
      <alignment horizontal="left" vertical="center" wrapText="1" indent="1"/>
      <protection/>
    </xf>
    <xf numFmtId="0" fontId="1" fillId="39" borderId="0" xfId="0" applyFont="1" applyFill="1" applyBorder="1" applyAlignment="1">
      <alignment/>
    </xf>
    <xf numFmtId="37" fontId="14" fillId="39" borderId="0" xfId="0" applyNumberFormat="1" applyFont="1" applyFill="1" applyBorder="1" applyAlignment="1">
      <alignment horizontal="center"/>
    </xf>
    <xf numFmtId="37" fontId="1" fillId="39" borderId="0" xfId="0" applyNumberFormat="1" applyFont="1" applyFill="1" applyBorder="1" applyAlignment="1">
      <alignment horizontal="center" vertical="center"/>
    </xf>
    <xf numFmtId="178" fontId="1" fillId="37" borderId="0" xfId="98" applyNumberFormat="1" applyFont="1" applyFill="1" applyBorder="1">
      <alignment/>
      <protection/>
    </xf>
    <xf numFmtId="37" fontId="1" fillId="0" borderId="0" xfId="131" applyNumberFormat="1" applyFont="1" applyBorder="1">
      <alignment/>
      <protection/>
    </xf>
    <xf numFmtId="0" fontId="57" fillId="0" borderId="0" xfId="0" applyFont="1" applyAlignment="1">
      <alignment/>
    </xf>
    <xf numFmtId="214" fontId="1" fillId="37" borderId="23" xfId="97" applyNumberFormat="1" applyFont="1" applyFill="1" applyBorder="1" applyAlignment="1" quotePrefix="1">
      <alignment horizontal="center" vertical="center"/>
    </xf>
    <xf numFmtId="214" fontId="1" fillId="37" borderId="34" xfId="97" applyNumberFormat="1" applyFont="1" applyFill="1" applyBorder="1" applyAlignment="1" quotePrefix="1">
      <alignment horizontal="center" vertical="center"/>
    </xf>
    <xf numFmtId="0" fontId="1" fillId="37" borderId="44" xfId="132" applyNumberFormat="1" applyFont="1" applyFill="1" applyBorder="1" applyAlignment="1">
      <alignment horizontal="center" vertical="center" wrapText="1"/>
      <protection/>
    </xf>
    <xf numFmtId="0" fontId="1" fillId="37" borderId="34" xfId="132" applyNumberFormat="1" applyFont="1" applyFill="1" applyBorder="1" applyAlignment="1">
      <alignment horizontal="center" vertical="center" wrapText="1"/>
      <protection/>
    </xf>
    <xf numFmtId="178" fontId="1" fillId="37" borderId="66" xfId="96" applyNumberFormat="1" applyFont="1" applyFill="1" applyBorder="1" applyAlignment="1">
      <alignment horizontal="center" vertical="center"/>
    </xf>
    <xf numFmtId="178" fontId="1" fillId="37" borderId="62" xfId="96" applyNumberFormat="1" applyFont="1" applyFill="1" applyBorder="1" applyAlignment="1">
      <alignment horizontal="center" vertical="center"/>
    </xf>
    <xf numFmtId="178" fontId="1" fillId="37" borderId="67" xfId="96" applyNumberFormat="1" applyFont="1" applyFill="1" applyBorder="1" applyAlignment="1">
      <alignment horizontal="center" vertical="center"/>
    </xf>
    <xf numFmtId="0" fontId="1" fillId="37" borderId="27" xfId="132" applyNumberFormat="1" applyFont="1" applyFill="1" applyBorder="1" applyAlignment="1" applyProtection="1">
      <alignment horizontal="center" vertical="center" wrapText="1"/>
      <protection/>
    </xf>
    <xf numFmtId="0" fontId="1" fillId="37" borderId="66" xfId="132" applyNumberFormat="1" applyFont="1" applyFill="1" applyBorder="1" applyAlignment="1" applyProtection="1">
      <alignment horizontal="center" vertical="center" wrapText="1"/>
      <protection/>
    </xf>
    <xf numFmtId="184" fontId="1" fillId="37" borderId="23" xfId="131" applyFont="1" applyFill="1" applyBorder="1" applyAlignment="1">
      <alignment horizontal="center" vertical="center"/>
      <protection/>
    </xf>
    <xf numFmtId="184" fontId="1" fillId="37" borderId="34" xfId="131" applyFont="1" applyFill="1" applyBorder="1" applyAlignment="1">
      <alignment horizontal="center" vertical="center"/>
      <protection/>
    </xf>
    <xf numFmtId="178" fontId="1" fillId="37" borderId="68" xfId="96" applyNumberFormat="1" applyFont="1" applyFill="1" applyBorder="1" applyAlignment="1">
      <alignment horizontal="center" vertical="center"/>
    </xf>
    <xf numFmtId="178" fontId="1" fillId="37" borderId="69" xfId="96" applyNumberFormat="1" applyFont="1" applyFill="1" applyBorder="1" applyAlignment="1">
      <alignment horizontal="center" vertical="center"/>
    </xf>
    <xf numFmtId="178" fontId="1" fillId="37" borderId="70" xfId="96" applyNumberFormat="1" applyFont="1" applyFill="1" applyBorder="1" applyAlignment="1">
      <alignment horizontal="center" vertical="center"/>
    </xf>
    <xf numFmtId="0" fontId="1" fillId="37" borderId="71" xfId="134" applyFont="1" applyFill="1" applyBorder="1" applyAlignment="1">
      <alignment horizontal="center"/>
      <protection/>
    </xf>
    <xf numFmtId="0" fontId="1" fillId="37" borderId="72" xfId="134" applyFont="1" applyFill="1" applyBorder="1" applyAlignment="1">
      <alignment horizontal="center"/>
      <protection/>
    </xf>
    <xf numFmtId="0" fontId="1" fillId="33" borderId="0" xfId="134" applyFont="1" applyFill="1" applyBorder="1" applyAlignment="1">
      <alignment horizontal="center" vertical="center"/>
      <protection/>
    </xf>
    <xf numFmtId="0" fontId="15" fillId="33" borderId="73" xfId="0" applyFont="1" applyFill="1" applyBorder="1" applyAlignment="1">
      <alignment horizontal="left" wrapText="1"/>
    </xf>
    <xf numFmtId="0" fontId="1" fillId="37" borderId="74" xfId="0" applyFont="1" applyFill="1" applyBorder="1" applyAlignment="1">
      <alignment horizontal="center" vertical="center" wrapText="1"/>
    </xf>
    <xf numFmtId="0" fontId="1" fillId="37" borderId="75" xfId="0" applyFont="1" applyFill="1" applyBorder="1" applyAlignment="1">
      <alignment horizontal="center" vertical="center" wrapText="1"/>
    </xf>
    <xf numFmtId="0" fontId="1" fillId="37" borderId="75" xfId="0" applyFont="1" applyFill="1" applyBorder="1" applyAlignment="1">
      <alignment horizontal="center" vertical="center" wrapText="1"/>
    </xf>
    <xf numFmtId="0" fontId="1" fillId="37" borderId="76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77" xfId="0" applyFont="1" applyFill="1" applyBorder="1" applyAlignment="1">
      <alignment horizontal="center" vertical="center" wrapText="1"/>
    </xf>
    <xf numFmtId="0" fontId="1" fillId="37" borderId="78" xfId="134" applyFont="1" applyFill="1" applyBorder="1" applyAlignment="1">
      <alignment horizontal="center" vertical="center" wrapText="1"/>
      <protection/>
    </xf>
    <xf numFmtId="0" fontId="1" fillId="37" borderId="79" xfId="134" applyFont="1" applyFill="1" applyBorder="1" applyAlignment="1">
      <alignment horizontal="center" vertical="center" wrapText="1"/>
      <protection/>
    </xf>
    <xf numFmtId="0" fontId="1" fillId="37" borderId="80" xfId="134" applyFont="1" applyFill="1" applyBorder="1" applyAlignment="1">
      <alignment horizontal="center" vertical="center" wrapText="1"/>
      <protection/>
    </xf>
    <xf numFmtId="0" fontId="1" fillId="37" borderId="81" xfId="0" applyFont="1" applyFill="1" applyBorder="1" applyAlignment="1">
      <alignment horizontal="center" vertical="center" wrapText="1"/>
    </xf>
    <xf numFmtId="0" fontId="1" fillId="37" borderId="77" xfId="134" applyFont="1" applyFill="1" applyBorder="1" applyAlignment="1">
      <alignment horizontal="center" vertical="center" wrapText="1"/>
      <protection/>
    </xf>
  </cellXfs>
  <cellStyles count="170">
    <cellStyle name="Normal" xfId="0"/>
    <cellStyle name="          &#13;&#10;shell=progman.exe&#13;&#10;m" xfId="15"/>
    <cellStyle name="%" xfId="16"/>
    <cellStyle name=",." xfId="17"/>
    <cellStyle name="??" xfId="18"/>
    <cellStyle name="?? [0.00]_PRODUCT DETAIL Q1" xfId="19"/>
    <cellStyle name="?? [0]" xfId="20"/>
    <cellStyle name="???? [0.00]_PRODUCT DETAIL Q1" xfId="21"/>
    <cellStyle name="????_PRODUCT DETAIL Q1" xfId="22"/>
    <cellStyle name="???[0]_Book1" xfId="23"/>
    <cellStyle name="???_95" xfId="24"/>
    <cellStyle name="??_(????)??????" xfId="25"/>
    <cellStyle name="\" xfId="26"/>
    <cellStyle name="_BML_Punjab_June'04" xfId="27"/>
    <cellStyle name="_Detail Report-REG &amp; FTH" xfId="28"/>
    <cellStyle name="_ESOP_Exercisable options_March'05" xfId="29"/>
    <cellStyle name="_ESOP_Weighted avg. ex. period_March'05" xfId="30"/>
    <cellStyle name="_Fas 157 &amp; 159" xfId="31"/>
    <cellStyle name="_Sheet1" xfId="32"/>
    <cellStyle name="_Sheet1_1" xfId="33"/>
    <cellStyle name="_Sheet2" xfId="34"/>
    <cellStyle name="_Sheet2_1" xfId="35"/>
    <cellStyle name="_Sheet2_1_Sheet2" xfId="36"/>
    <cellStyle name="_Sheet3" xfId="37"/>
    <cellStyle name="=C:\WINNT\SYSTEM32\COMMAND.COM" xfId="38"/>
    <cellStyle name="=F:\WINNT\SYSTEM32\COMMAND.COM" xfId="39"/>
    <cellStyle name="0,0&#13;&#10;NA&#13;&#10;" xfId="40"/>
    <cellStyle name="0,0&#13;&#10;NA&#13;&#10; 2" xfId="41"/>
    <cellStyle name="1" xfId="42"/>
    <cellStyle name="18" xfId="43"/>
    <cellStyle name="2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3" xfId="51"/>
    <cellStyle name="4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6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ÅëÈ­ [0]_¿ì¹°Åë" xfId="72"/>
    <cellStyle name="AeE­ [0]_INQUIRY ¿µ¾÷AßAø " xfId="73"/>
    <cellStyle name="ÅëÈ­ [0]_S" xfId="74"/>
    <cellStyle name="ÅëÈ­_¿ì¹°Åë" xfId="75"/>
    <cellStyle name="AeE­_INQUIRY ¿µ¾÷AßAø " xfId="76"/>
    <cellStyle name="ÅëÈ­_S" xfId="77"/>
    <cellStyle name="APPEAR" xfId="78"/>
    <cellStyle name="ÄÞ¸¶ [0]_¿ì¹°Åë" xfId="79"/>
    <cellStyle name="AÞ¸¶ [0]_INQUIRY ¿?¾÷AßAø " xfId="80"/>
    <cellStyle name="ÄÞ¸¶ [0]_S" xfId="81"/>
    <cellStyle name="ÄÞ¸¶_¿ì¹°Åë" xfId="82"/>
    <cellStyle name="AÞ¸¶_INQUIRY ¿?¾÷AßAø " xfId="83"/>
    <cellStyle name="ÄÞ¸¶_S" xfId="84"/>
    <cellStyle name="Bad" xfId="85"/>
    <cellStyle name="BKWmas" xfId="86"/>
    <cellStyle name="Body" xfId="87"/>
    <cellStyle name="C?AØ_¿?¾÷CoE² " xfId="88"/>
    <cellStyle name="Ç¥ÁØ_´çÃÊ±¸ÀÔ»ý»ê" xfId="89"/>
    <cellStyle name="C￥AØ_¿μ¾÷CoE² " xfId="90"/>
    <cellStyle name="Ç¥ÁØ_S" xfId="91"/>
    <cellStyle name="Calculation" xfId="92"/>
    <cellStyle name="Check Cell" xfId="93"/>
    <cellStyle name="Comma" xfId="94"/>
    <cellStyle name="Comma [0]" xfId="95"/>
    <cellStyle name="Comma 2" xfId="96"/>
    <cellStyle name="Comma 3" xfId="97"/>
    <cellStyle name="Comma_IFRS_Segment_Consol_BAL_March 2009" xfId="98"/>
    <cellStyle name="Comma0" xfId="99"/>
    <cellStyle name="COMPS" xfId="100"/>
    <cellStyle name="Currency" xfId="101"/>
    <cellStyle name="Currency [0]" xfId="102"/>
    <cellStyle name="Currency0" xfId="103"/>
    <cellStyle name="DATA_ENT" xfId="104"/>
    <cellStyle name="Date" xfId="105"/>
    <cellStyle name="Dezimal [0]_Compiling Utility Macros" xfId="106"/>
    <cellStyle name="Dezimal_Compiling Utility Macros" xfId="107"/>
    <cellStyle name="DOWNFOOT" xfId="108"/>
    <cellStyle name="Euro" xfId="109"/>
    <cellStyle name="Explanatory Text" xfId="110"/>
    <cellStyle name="Fixed" xfId="111"/>
    <cellStyle name="Followed Hyperlink" xfId="112"/>
    <cellStyle name="Good" xfId="113"/>
    <cellStyle name="Header1" xfId="114"/>
    <cellStyle name="Header2" xfId="115"/>
    <cellStyle name="Heading 1" xfId="116"/>
    <cellStyle name="Heading 2" xfId="117"/>
    <cellStyle name="Heading 3" xfId="118"/>
    <cellStyle name="Heading 4" xfId="119"/>
    <cellStyle name="HIDE" xfId="120"/>
    <cellStyle name="Hyperlink" xfId="121"/>
    <cellStyle name="Input" xfId="122"/>
    <cellStyle name="LineItemValue" xfId="123"/>
    <cellStyle name="Linked Cell" xfId="124"/>
    <cellStyle name="MARK" xfId="125"/>
    <cellStyle name="n" xfId="126"/>
    <cellStyle name="Neutral" xfId="127"/>
    <cellStyle name="no dec" xfId="128"/>
    <cellStyle name="Nor}al" xfId="129"/>
    <cellStyle name="Normal - Style1" xfId="130"/>
    <cellStyle name="Normal 2" xfId="131"/>
    <cellStyle name="Normal 3" xfId="132"/>
    <cellStyle name="Normal 4" xfId="133"/>
    <cellStyle name="Normal_Reconciliation" xfId="134"/>
    <cellStyle name="Normal_US GAAP_Consolidation_BTVL_3 Year_2002-03" xfId="135"/>
    <cellStyle name="Normal_US GAAP_Consolidation_BTVL_September'08_Print Pack" xfId="136"/>
    <cellStyle name="Note" xfId="137"/>
    <cellStyle name="oft Excel]&#13;&#10;Comment=The open=/f lines load custom functions into the Paste Function list.&#13;&#10;Maximized=2&#13;&#10;Basics=1&#13;&#10;A" xfId="138"/>
    <cellStyle name="oft Excel]&#13;&#10;Comment=The open=/f lines load custom functions into the Paste Function list.&#13;&#10;Maximized=3&#13;&#10;Basics=1&#13;&#10;A" xfId="139"/>
    <cellStyle name="Output" xfId="140"/>
    <cellStyle name="Output Amounts" xfId="141"/>
    <cellStyle name="Output Column Headings" xfId="142"/>
    <cellStyle name="Output Line Items" xfId="143"/>
    <cellStyle name="Output Report Heading" xfId="144"/>
    <cellStyle name="Output Report Title" xfId="145"/>
    <cellStyle name="Percent" xfId="146"/>
    <cellStyle name="Percent 2" xfId="147"/>
    <cellStyle name="s]&#13;&#10;spooler=yes&#13;&#10;load=&#13;&#10;Beep=yes&#13;&#10;NullPort=None&#13;&#10;BorderWidth=3&#13;&#10;CursorBlinkRate=1200&#13;&#10;DoubleClickSpeed=452&#13;&#10;Programs=co" xfId="148"/>
    <cellStyle name="Standard_Anpassen der Amortisation" xfId="149"/>
    <cellStyle name="Style 1" xfId="150"/>
    <cellStyle name="Style 1 2" xfId="151"/>
    <cellStyle name="Style 1 3" xfId="152"/>
    <cellStyle name="þ_x001D_ð·_x000C_æþ'&#13;ßþU_x0001_Ø_x0005_ü_x0014__x0007__x0001__x0001_" xfId="153"/>
    <cellStyle name="Title" xfId="154"/>
    <cellStyle name="Total" xfId="155"/>
    <cellStyle name="Währung [0]_Compiling Utility Macros" xfId="156"/>
    <cellStyle name="Währung_Compiling Utility Macros" xfId="157"/>
    <cellStyle name="Warning Text" xfId="158"/>
    <cellStyle name="xuan" xfId="159"/>
    <cellStyle name=" [0.00]_ Att. 1- Cover" xfId="160"/>
    <cellStyle name="_ Att. 1- Cover" xfId="161"/>
    <cellStyle name="?_ Att. 1- Cover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74"/>
    <cellStyle name="千分位[0]_00Q3902REV.1" xfId="175"/>
    <cellStyle name="千分位_00Q3902REV.1" xfId="176"/>
    <cellStyle name="桁区切り [0.00]_7月5日提出（HZM）" xfId="177"/>
    <cellStyle name="桁区切り_08-00 NET Summary" xfId="178"/>
    <cellStyle name="標準_(A1)BOQ " xfId="179"/>
    <cellStyle name="貨幣 [0]_00Q3902REV.1" xfId="180"/>
    <cellStyle name="貨幣[0]_BRE" xfId="181"/>
    <cellStyle name="貨幣_00Q3902REV.1" xfId="182"/>
    <cellStyle name="非表示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ARIMA~1.BTV\LOCALS~1\Temp\notesE1EF34\Reconcilliation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ARIMA~1.BTV\LOCALS~1\Temp\notesE1EF34\Stock%20Section%20Highligh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bility\MIS\MAPA\May%202003\Forecast\Mobility%20Business%20Plan%202003-04%20-%20Ver%204.5%20-%20Final%20-%20KP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data\Documents%20and%20Settings\Administrator\Desktop\Check_Report.xl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K%20DRIVE\Investor%20Relations%20Function\Working%20Folders\Quarterly%20Results\FY%202005\Q4FY05-%20MARCH\Financial\Financial%20Form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41.40\Common9\BPA%20QR%20Folder\2010-11\Q1FY11%20-%20June\Report\Tables_Q1FY11_Ve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PA\Backup%20files\Q4FY10%20-%20Mar\Financial%20Trends\IR%20Pack%20-%20FR\Qtly%20FRA%20Pack%201st%20cut\Financial%20Format-USGAAP-Trends%20file_Q3FY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PI_Q2%20FY16_Link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BITDA Reconcilation"/>
      <sheetName val="Mobility "/>
      <sheetName val="Infotel"/>
      <sheetName val="Fixed line"/>
      <sheetName val="Long distance"/>
      <sheetName val="Enterprise Business "/>
      <sheetName val="Others"/>
      <sheetName val="Finance cost"/>
      <sheetName val="Income tax "/>
      <sheetName val="Schedule of Other Costs"/>
      <sheetName val="Depreciation"/>
      <sheetName val="Outgoing"/>
      <sheetName val="Incoming"/>
      <sheetName val="Delhi"/>
      <sheetName val="MODEL"/>
      <sheetName val="Profile"/>
      <sheetName val="factor_sheet"/>
      <sheetName val="Pub Rts 1.5 Standalone"/>
      <sheetName val="Invested capital_VDF"/>
      <sheetName val="WACC_VD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 Stock section"/>
      <sheetName val="Query Results ALL"/>
      <sheetName val="Cost assmpts"/>
      <sheetName val="Formulae"/>
      <sheetName val="Dels"/>
      <sheetName val="Parameters"/>
      <sheetName val="Delh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>
        <row r="2">
          <cell r="AM2" t="str">
            <v>Business Plan 2003-04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ef"/>
      <sheetName val="Sheet1"/>
      <sheetName val="Sheet2"/>
      <sheetName val="Sheet3"/>
      <sheetName val="#REF"/>
      <sheetName val="currency"/>
      <sheetName val="KPIs"/>
      <sheetName val="Assumptions"/>
      <sheetName val="TOTAL"/>
      <sheetName val="AV"/>
      <sheetName val="currency (2)"/>
      <sheetName val="DPR 31st march"/>
      <sheetName val="DLC sites"/>
      <sheetName val="SDH COST"/>
      <sheetName val="Other assumptions"/>
      <sheetName val="RSU lookups"/>
      <sheetName val="RSU sites"/>
      <sheetName val="Performance Report"/>
      <sheetName val="2000"/>
      <sheetName val="ecommerce"/>
      <sheetName val="factor"/>
      <sheetName val="currency_(2)"/>
      <sheetName val="DLC_sites"/>
      <sheetName val="SDH_COST"/>
      <sheetName val="Other_assumptions"/>
      <sheetName val="RSU_lookups"/>
      <sheetName val="RSU_sites"/>
      <sheetName val="DPR_31st_march"/>
      <sheetName val="Performance_Report"/>
      <sheetName val="Edit(01)"/>
      <sheetName val="Sheet2 (2)"/>
      <sheetName val="EXPENSE PAYABLE S&amp;D"/>
      <sheetName val="LANGUAGE"/>
      <sheetName val="factor_sheet"/>
      <sheetName val="Formula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NAPSHOT"/>
      <sheetName val="SNAPSHOT-USD"/>
      <sheetName val="Consolidated P&amp;L Sum "/>
      <sheetName val="India &amp; SA P&amp;L Sum"/>
      <sheetName val="Africa P&amp;L Sum"/>
      <sheetName val="Others Africa P&amp;L Sum"/>
      <sheetName val="Consolidated BS Sum"/>
      <sheetName val="India &amp; SA BS Sum"/>
      <sheetName val="Africa BS Sum"/>
      <sheetName val="Others Africa BS Sum"/>
      <sheetName val="PL"/>
      <sheetName val="BS"/>
      <sheetName val="Cash Flow"/>
      <sheetName val="PL_India &amp; SA"/>
      <sheetName val="PL_Africa"/>
      <sheetName val="PL_Others"/>
      <sheetName val="BS_Segments"/>
      <sheetName val="2.1.1 FI - Mobile Services"/>
      <sheetName val="2.1.1KPI - Mobile Services"/>
      <sheetName val="2.1.2 FI - Telemedia"/>
      <sheetName val="2.1.2 KPI - Telemedia"/>
      <sheetName val="2.1.4 FI - Enterprise"/>
      <sheetName val="2.1.1KPI - Enterprise"/>
      <sheetName val="2.1.3 FI - Passive"/>
      <sheetName val="2.1.3 KPI - Passive"/>
      <sheetName val="2.1.4 KPI"/>
      <sheetName val="2.2 FI - Africa"/>
      <sheetName val="2.2 KPI - Africa"/>
      <sheetName val="2.3 FI - Others"/>
      <sheetName val="2.4.1"/>
      <sheetName val="2.4.2"/>
      <sheetName val="SFS 4.1"/>
      <sheetName val="SFS 4.1_Mobile"/>
      <sheetName val="SFS 4.1_Telemedia"/>
      <sheetName val="SFS 4.1_Enterprise"/>
      <sheetName val="SFS 4.1_Others"/>
      <sheetName val="SFS 4.1_Passive"/>
      <sheetName val="SFS 4.2"/>
      <sheetName val="SFS 4.3"/>
      <sheetName val="SFS 4.4"/>
      <sheetName val="SFS 4.5"/>
      <sheetName val="SFS 4.6"/>
      <sheetName val="SFS-schedule 2"/>
      <sheetName val="SFS- Schedule 3"/>
      <sheetName val="Ratios 5.1"/>
      <sheetName val="Ratios 5.2"/>
      <sheetName val="Reco Rev 8.1.1"/>
      <sheetName val="Reco EBITDA 8.1.2"/>
      <sheetName val="Reco PAT 8.1.3"/>
      <sheetName val="Reco BS 8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rends file-1"/>
      <sheetName val="Trends file-2"/>
      <sheetName val="Trends file-3"/>
      <sheetName val="Trends file-4"/>
      <sheetName val="Trends file-5-SCH"/>
      <sheetName val="Trends file-6-O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3" ht="11.25">
      <c r="A1" s="98"/>
      <c r="C1" s="13" t="s">
        <v>35</v>
      </c>
    </row>
    <row r="2" ht="11.25">
      <c r="C2" s="12" t="s">
        <v>93</v>
      </c>
    </row>
    <row r="6" spans="3:5" ht="11.25">
      <c r="C6" s="16" t="s">
        <v>13</v>
      </c>
      <c r="E6" s="11" t="s">
        <v>14</v>
      </c>
    </row>
    <row r="7" ht="11.25">
      <c r="C7" s="17"/>
    </row>
    <row r="8" ht="11.25">
      <c r="C8" s="21" t="s">
        <v>17</v>
      </c>
    </row>
    <row r="9" ht="4.5" customHeight="1">
      <c r="C9" s="21"/>
    </row>
    <row r="10" spans="3:5" ht="11.25">
      <c r="C10" s="14">
        <v>1</v>
      </c>
      <c r="E10" s="15" t="s">
        <v>112</v>
      </c>
    </row>
    <row r="11" ht="11.25">
      <c r="C11" s="14"/>
    </row>
    <row r="12" spans="3:5" ht="11.25">
      <c r="C12" s="14">
        <v>2</v>
      </c>
      <c r="E12" s="15" t="s">
        <v>113</v>
      </c>
    </row>
    <row r="13" ht="11.25">
      <c r="C13" s="14"/>
    </row>
    <row r="14" spans="3:5" ht="11.25">
      <c r="C14" s="14">
        <v>3</v>
      </c>
      <c r="E14" s="15" t="s">
        <v>114</v>
      </c>
    </row>
    <row r="15" ht="11.25">
      <c r="C15" s="14"/>
    </row>
    <row r="16" spans="3:5" ht="11.25">
      <c r="C16" s="14">
        <v>4</v>
      </c>
      <c r="E16" s="15" t="s">
        <v>37</v>
      </c>
    </row>
    <row r="17" ht="11.25">
      <c r="C17" s="14"/>
    </row>
    <row r="18" spans="3:5" ht="11.25">
      <c r="C18" s="14">
        <v>5</v>
      </c>
      <c r="E18" s="15" t="s">
        <v>124</v>
      </c>
    </row>
    <row r="19" ht="11.25">
      <c r="C19" s="14"/>
    </row>
    <row r="21" ht="11.25">
      <c r="C21" s="21" t="s">
        <v>18</v>
      </c>
    </row>
    <row r="22" ht="4.5" customHeight="1"/>
    <row r="23" spans="3:5" ht="11.25">
      <c r="C23" s="14">
        <v>6</v>
      </c>
      <c r="E23" s="15" t="s">
        <v>19</v>
      </c>
    </row>
  </sheetData>
  <sheetProtection/>
  <hyperlinks>
    <hyperlink ref="E10" location="'Trends file-1'!A3" display="Consolidated Statements of Operations"/>
    <hyperlink ref="E12" location="'Trends file-2'!A3" display="Consolidated Balance Sheet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rintOptions/>
  <pageMargins left="0.25" right="0" top="1" bottom="1" header="0.5" footer="0.5"/>
  <pageSetup fitToHeight="1" fitToWidth="1" horizontalDpi="600" verticalDpi="600" orientation="portrait" paperSize="9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52.421875" style="50" customWidth="1"/>
    <col min="3" max="5" width="8.7109375" style="50" customWidth="1"/>
    <col min="6" max="6" width="8.7109375" style="54" customWidth="1"/>
    <col min="7" max="7" width="8.7109375" style="53" customWidth="1"/>
    <col min="8" max="8" width="2.00390625" style="47" customWidth="1"/>
    <col min="9" max="16384" width="9.140625" style="47" customWidth="1"/>
  </cols>
  <sheetData>
    <row r="1" spans="1:5" ht="11.25">
      <c r="A1" s="350" t="s">
        <v>14</v>
      </c>
      <c r="B1" s="46" t="s">
        <v>45</v>
      </c>
      <c r="C1" s="46"/>
      <c r="D1" s="46"/>
      <c r="E1" s="46"/>
    </row>
    <row r="2" spans="6:7" ht="11.25">
      <c r="F2" s="46"/>
      <c r="G2" s="46"/>
    </row>
    <row r="3" spans="1:7" ht="11.25">
      <c r="A3" s="345">
        <v>1</v>
      </c>
      <c r="B3" s="46" t="s">
        <v>116</v>
      </c>
      <c r="C3" s="46"/>
      <c r="D3" s="46"/>
      <c r="E3" s="46"/>
      <c r="F3" s="46"/>
      <c r="G3" s="46"/>
    </row>
    <row r="4" spans="1:7" ht="11.25">
      <c r="A4" s="119"/>
      <c r="B4" s="46"/>
      <c r="C4" s="46"/>
      <c r="D4" s="46"/>
      <c r="E4" s="46"/>
      <c r="F4" s="46"/>
      <c r="G4" s="46"/>
    </row>
    <row r="5" spans="1:7" ht="11.25">
      <c r="A5" s="345">
        <f>A3+0.1</f>
        <v>1.1</v>
      </c>
      <c r="B5" s="46" t="s">
        <v>154</v>
      </c>
      <c r="C5" s="46"/>
      <c r="D5" s="46"/>
      <c r="E5" s="46"/>
      <c r="F5" s="46"/>
      <c r="G5" s="46"/>
    </row>
    <row r="6" spans="1:7" ht="11.25">
      <c r="A6" s="119"/>
      <c r="F6" s="48"/>
      <c r="G6" s="319" t="s">
        <v>336</v>
      </c>
    </row>
    <row r="7" spans="1:7" ht="12.75" customHeight="1">
      <c r="A7" s="119"/>
      <c r="B7" s="382" t="s">
        <v>0</v>
      </c>
      <c r="C7" s="384" t="s">
        <v>1</v>
      </c>
      <c r="D7" s="385"/>
      <c r="E7" s="385"/>
      <c r="F7" s="385"/>
      <c r="G7" s="386"/>
    </row>
    <row r="8" spans="1:7" ht="11.25" customHeight="1">
      <c r="A8" s="119"/>
      <c r="B8" s="382"/>
      <c r="C8" s="380">
        <v>42277</v>
      </c>
      <c r="D8" s="380">
        <v>42185</v>
      </c>
      <c r="E8" s="380">
        <v>42094</v>
      </c>
      <c r="F8" s="380">
        <v>42004</v>
      </c>
      <c r="G8" s="380">
        <v>41912</v>
      </c>
    </row>
    <row r="9" spans="1:7" ht="11.25" customHeight="1">
      <c r="A9" s="119"/>
      <c r="B9" s="383"/>
      <c r="C9" s="381"/>
      <c r="D9" s="381"/>
      <c r="E9" s="381"/>
      <c r="F9" s="381"/>
      <c r="G9" s="381"/>
    </row>
    <row r="10" spans="1:12" ht="11.25">
      <c r="A10" s="365"/>
      <c r="B10" s="48" t="s">
        <v>149</v>
      </c>
      <c r="C10" s="200">
        <v>238357</v>
      </c>
      <c r="D10" s="305">
        <v>236709</v>
      </c>
      <c r="E10" s="200">
        <v>230155</v>
      </c>
      <c r="F10" s="305">
        <v>232171</v>
      </c>
      <c r="G10" s="200">
        <v>228452</v>
      </c>
      <c r="I10" s="104"/>
      <c r="J10" s="104"/>
      <c r="K10" s="104"/>
      <c r="L10" s="104"/>
    </row>
    <row r="11" spans="1:12" ht="3.75" customHeight="1">
      <c r="A11" s="365"/>
      <c r="B11" s="48"/>
      <c r="C11" s="201"/>
      <c r="D11" s="306"/>
      <c r="E11" s="201"/>
      <c r="F11" s="306"/>
      <c r="G11" s="201"/>
      <c r="I11" s="104"/>
      <c r="J11" s="104"/>
      <c r="K11" s="104"/>
      <c r="L11" s="104"/>
    </row>
    <row r="12" spans="1:12" ht="11.25">
      <c r="A12" s="365"/>
      <c r="B12" s="48" t="s">
        <v>150</v>
      </c>
      <c r="C12" s="201">
        <v>162</v>
      </c>
      <c r="D12" s="306">
        <v>99</v>
      </c>
      <c r="E12" s="201">
        <v>243</v>
      </c>
      <c r="F12" s="306">
        <v>110</v>
      </c>
      <c r="G12" s="201">
        <v>165</v>
      </c>
      <c r="I12" s="104"/>
      <c r="J12" s="104"/>
      <c r="K12" s="104"/>
      <c r="L12" s="104"/>
    </row>
    <row r="13" spans="1:12" ht="6" customHeight="1">
      <c r="A13" s="365"/>
      <c r="B13" s="48"/>
      <c r="C13" s="201"/>
      <c r="D13" s="306"/>
      <c r="E13" s="201"/>
      <c r="F13" s="306"/>
      <c r="G13" s="201"/>
      <c r="I13" s="104"/>
      <c r="J13" s="104"/>
      <c r="K13" s="104"/>
      <c r="L13" s="104"/>
    </row>
    <row r="14" spans="1:12" ht="11.25">
      <c r="A14" s="365"/>
      <c r="B14" s="48" t="s">
        <v>151</v>
      </c>
      <c r="C14" s="201">
        <v>-156017</v>
      </c>
      <c r="D14" s="306">
        <v>-154246</v>
      </c>
      <c r="E14" s="201">
        <v>-149275.4117482861</v>
      </c>
      <c r="F14" s="306">
        <v>-154424</v>
      </c>
      <c r="G14" s="201">
        <v>-151563.7659882334</v>
      </c>
      <c r="I14" s="104"/>
      <c r="J14" s="104"/>
      <c r="K14" s="104"/>
      <c r="L14" s="104"/>
    </row>
    <row r="15" spans="1:12" ht="6" customHeight="1">
      <c r="A15" s="365"/>
      <c r="B15" s="48"/>
      <c r="C15" s="201"/>
      <c r="D15" s="306"/>
      <c r="E15" s="201"/>
      <c r="F15" s="306"/>
      <c r="G15" s="201"/>
      <c r="I15" s="104"/>
      <c r="J15" s="104"/>
      <c r="K15" s="104"/>
      <c r="L15" s="104"/>
    </row>
    <row r="16" spans="1:12" ht="11.25">
      <c r="A16" s="365"/>
      <c r="B16" s="48" t="s">
        <v>152</v>
      </c>
      <c r="C16" s="201">
        <v>-42390</v>
      </c>
      <c r="D16" s="306">
        <v>-40404</v>
      </c>
      <c r="E16" s="201">
        <v>-38401</v>
      </c>
      <c r="F16" s="306">
        <v>-38015</v>
      </c>
      <c r="G16" s="201">
        <v>-38530</v>
      </c>
      <c r="I16" s="104"/>
      <c r="J16" s="104"/>
      <c r="K16" s="104"/>
      <c r="L16" s="104"/>
    </row>
    <row r="17" spans="1:12" ht="6" customHeight="1">
      <c r="A17" s="365"/>
      <c r="B17" s="48"/>
      <c r="C17" s="201"/>
      <c r="D17" s="306"/>
      <c r="E17" s="201"/>
      <c r="F17" s="306"/>
      <c r="G17" s="201"/>
      <c r="I17" s="104"/>
      <c r="J17" s="104"/>
      <c r="K17" s="104"/>
      <c r="L17" s="104"/>
    </row>
    <row r="18" spans="1:12" s="56" customFormat="1" ht="11.25">
      <c r="A18" s="366"/>
      <c r="B18" s="118" t="s">
        <v>173</v>
      </c>
      <c r="C18" s="202">
        <v>40112</v>
      </c>
      <c r="D18" s="307">
        <v>42158</v>
      </c>
      <c r="E18" s="202">
        <v>42721.588251713896</v>
      </c>
      <c r="F18" s="307">
        <v>39842</v>
      </c>
      <c r="G18" s="202">
        <v>38523.23401176659</v>
      </c>
      <c r="I18" s="104"/>
      <c r="J18" s="104"/>
      <c r="K18" s="104"/>
      <c r="L18" s="104"/>
    </row>
    <row r="19" spans="1:12" ht="6" customHeight="1">
      <c r="A19" s="365"/>
      <c r="B19" s="48"/>
      <c r="C19" s="201"/>
      <c r="D19" s="306"/>
      <c r="E19" s="201"/>
      <c r="F19" s="306"/>
      <c r="G19" s="201"/>
      <c r="I19" s="104"/>
      <c r="J19" s="104"/>
      <c r="K19" s="104"/>
      <c r="L19" s="104"/>
    </row>
    <row r="20" spans="1:12" ht="11.25">
      <c r="A20" s="365"/>
      <c r="B20" s="48" t="s">
        <v>333</v>
      </c>
      <c r="C20" s="203">
        <v>2404</v>
      </c>
      <c r="D20" s="308">
        <v>2126</v>
      </c>
      <c r="E20" s="203">
        <v>2136</v>
      </c>
      <c r="F20" s="308">
        <v>1800</v>
      </c>
      <c r="G20" s="203">
        <v>1709</v>
      </c>
      <c r="I20" s="104"/>
      <c r="J20" s="104"/>
      <c r="K20" s="104"/>
      <c r="L20" s="104"/>
    </row>
    <row r="21" spans="1:12" ht="6" customHeight="1">
      <c r="A21" s="365"/>
      <c r="B21" s="48"/>
      <c r="C21" s="201"/>
      <c r="D21" s="306"/>
      <c r="E21" s="201"/>
      <c r="F21" s="306"/>
      <c r="G21" s="201"/>
      <c r="I21" s="104"/>
      <c r="J21" s="104"/>
      <c r="K21" s="104"/>
      <c r="L21" s="104"/>
    </row>
    <row r="22" spans="1:12" s="56" customFormat="1" ht="22.5">
      <c r="A22" s="366"/>
      <c r="B22" s="372" t="s">
        <v>293</v>
      </c>
      <c r="C22" s="202">
        <v>42516</v>
      </c>
      <c r="D22" s="307">
        <v>44284</v>
      </c>
      <c r="E22" s="202">
        <v>44857.588251713896</v>
      </c>
      <c r="F22" s="307">
        <v>41642</v>
      </c>
      <c r="G22" s="202">
        <v>40232.23401176659</v>
      </c>
      <c r="I22" s="104"/>
      <c r="J22" s="104"/>
      <c r="K22" s="104"/>
      <c r="L22" s="104"/>
    </row>
    <row r="23" spans="1:12" ht="6" customHeight="1">
      <c r="A23" s="365"/>
      <c r="B23" s="48"/>
      <c r="C23" s="201"/>
      <c r="D23" s="306"/>
      <c r="E23" s="201"/>
      <c r="F23" s="306"/>
      <c r="G23" s="201"/>
      <c r="I23" s="104"/>
      <c r="J23" s="104"/>
      <c r="K23" s="104"/>
      <c r="L23" s="104"/>
    </row>
    <row r="24" spans="1:12" ht="11.25">
      <c r="A24" s="365"/>
      <c r="B24" s="48" t="s">
        <v>9</v>
      </c>
      <c r="C24" s="201">
        <v>11110</v>
      </c>
      <c r="D24" s="306">
        <v>5250.081314</v>
      </c>
      <c r="E24" s="201">
        <v>7082</v>
      </c>
      <c r="F24" s="306">
        <v>8219</v>
      </c>
      <c r="G24" s="201">
        <v>3325.120502</v>
      </c>
      <c r="I24" s="104"/>
      <c r="J24" s="104"/>
      <c r="K24" s="104"/>
      <c r="L24" s="104"/>
    </row>
    <row r="25" spans="1:12" ht="11.25">
      <c r="A25" s="365"/>
      <c r="B25" s="48" t="s">
        <v>153</v>
      </c>
      <c r="C25" s="201">
        <v>-29735</v>
      </c>
      <c r="D25" s="306">
        <v>-24441</v>
      </c>
      <c r="E25" s="201">
        <v>-26473</v>
      </c>
      <c r="F25" s="306">
        <v>-18668.717791</v>
      </c>
      <c r="G25" s="201">
        <v>-12383.282209</v>
      </c>
      <c r="I25" s="104"/>
      <c r="J25" s="104"/>
      <c r="K25" s="104"/>
      <c r="L25" s="104"/>
    </row>
    <row r="26" spans="1:12" ht="11.25">
      <c r="A26" s="365"/>
      <c r="B26" s="48" t="s">
        <v>277</v>
      </c>
      <c r="C26" s="201">
        <v>-858</v>
      </c>
      <c r="D26" s="306">
        <v>-85</v>
      </c>
      <c r="E26" s="201">
        <v>-312</v>
      </c>
      <c r="F26" s="306">
        <v>-73</v>
      </c>
      <c r="G26" s="201">
        <v>-1206</v>
      </c>
      <c r="I26" s="104"/>
      <c r="J26" s="104"/>
      <c r="K26" s="104"/>
      <c r="L26" s="104"/>
    </row>
    <row r="27" spans="1:12" ht="15" customHeight="1">
      <c r="A27" s="365"/>
      <c r="B27" s="358" t="s">
        <v>294</v>
      </c>
      <c r="C27" s="359">
        <v>6596</v>
      </c>
      <c r="D27" s="360">
        <v>14314</v>
      </c>
      <c r="E27" s="359">
        <v>-1468.588251713887</v>
      </c>
      <c r="F27" s="360">
        <v>-2921</v>
      </c>
      <c r="G27" s="359">
        <v>-1750</v>
      </c>
      <c r="I27" s="104"/>
      <c r="J27" s="104"/>
      <c r="K27" s="104"/>
      <c r="L27" s="104"/>
    </row>
    <row r="28" spans="1:12" s="56" customFormat="1" ht="11.25">
      <c r="A28" s="366"/>
      <c r="B28" s="118" t="s">
        <v>140</v>
      </c>
      <c r="C28" s="202">
        <v>29629</v>
      </c>
      <c r="D28" s="307">
        <v>39322.081313999995</v>
      </c>
      <c r="E28" s="202">
        <v>23686.000000000007</v>
      </c>
      <c r="F28" s="307">
        <v>28198.282209</v>
      </c>
      <c r="G28" s="202">
        <v>28218.07230476659</v>
      </c>
      <c r="I28" s="104"/>
      <c r="J28" s="104"/>
      <c r="K28" s="104"/>
      <c r="L28" s="104"/>
    </row>
    <row r="29" spans="1:12" ht="6" customHeight="1">
      <c r="A29" s="365"/>
      <c r="B29" s="48"/>
      <c r="C29" s="201"/>
      <c r="D29" s="306"/>
      <c r="E29" s="201"/>
      <c r="F29" s="306"/>
      <c r="G29" s="201"/>
      <c r="I29" s="104"/>
      <c r="J29" s="104"/>
      <c r="K29" s="104"/>
      <c r="L29" s="104"/>
    </row>
    <row r="30" spans="1:12" ht="11.25">
      <c r="A30" s="365"/>
      <c r="B30" s="48" t="s">
        <v>292</v>
      </c>
      <c r="C30" s="201">
        <v>-13326</v>
      </c>
      <c r="D30" s="306">
        <v>-21781</v>
      </c>
      <c r="E30" s="201">
        <v>-10811</v>
      </c>
      <c r="F30" s="306">
        <v>-13145</v>
      </c>
      <c r="G30" s="201">
        <v>-14765</v>
      </c>
      <c r="I30" s="104"/>
      <c r="J30" s="104"/>
      <c r="K30" s="104"/>
      <c r="L30" s="104"/>
    </row>
    <row r="31" spans="1:12" ht="6" customHeight="1">
      <c r="A31" s="365"/>
      <c r="B31" s="48"/>
      <c r="C31" s="201"/>
      <c r="D31" s="306"/>
      <c r="E31" s="201"/>
      <c r="F31" s="306"/>
      <c r="G31" s="201"/>
      <c r="I31" s="104"/>
      <c r="J31" s="104"/>
      <c r="K31" s="104"/>
      <c r="L31" s="104"/>
    </row>
    <row r="32" spans="1:12" s="56" customFormat="1" ht="11.25">
      <c r="A32" s="366"/>
      <c r="B32" s="118" t="s">
        <v>320</v>
      </c>
      <c r="C32" s="202">
        <v>16303</v>
      </c>
      <c r="D32" s="307">
        <v>17541.081313999995</v>
      </c>
      <c r="E32" s="202">
        <v>12875.000000000007</v>
      </c>
      <c r="F32" s="307">
        <v>15053.282209</v>
      </c>
      <c r="G32" s="202">
        <v>13453.072304766589</v>
      </c>
      <c r="I32" s="104"/>
      <c r="J32" s="104"/>
      <c r="K32" s="104"/>
      <c r="L32" s="104"/>
    </row>
    <row r="33" spans="1:12" ht="6" customHeight="1">
      <c r="A33" s="365"/>
      <c r="B33" s="48"/>
      <c r="C33" s="201"/>
      <c r="D33" s="306"/>
      <c r="E33" s="201"/>
      <c r="F33" s="306"/>
      <c r="G33" s="201"/>
      <c r="I33" s="104"/>
      <c r="J33" s="104"/>
      <c r="K33" s="104"/>
      <c r="L33" s="104"/>
    </row>
    <row r="34" spans="1:12" ht="6" customHeight="1">
      <c r="A34" s="365"/>
      <c r="B34" s="48"/>
      <c r="C34" s="201"/>
      <c r="D34" s="306"/>
      <c r="E34" s="201"/>
      <c r="F34" s="306"/>
      <c r="G34" s="201"/>
      <c r="I34" s="104"/>
      <c r="J34" s="104"/>
      <c r="K34" s="104"/>
      <c r="L34" s="104"/>
    </row>
    <row r="35" spans="1:12" ht="11.25">
      <c r="A35" s="365"/>
      <c r="B35" s="55" t="s">
        <v>321</v>
      </c>
      <c r="C35" s="201"/>
      <c r="D35" s="306"/>
      <c r="E35" s="201"/>
      <c r="F35" s="306"/>
      <c r="G35" s="201"/>
      <c r="I35" s="104"/>
      <c r="J35" s="104"/>
      <c r="K35" s="104"/>
      <c r="L35" s="104"/>
    </row>
    <row r="36" spans="1:12" ht="11.25">
      <c r="A36" s="365"/>
      <c r="B36" s="55" t="s">
        <v>47</v>
      </c>
      <c r="C36" s="202">
        <v>15227</v>
      </c>
      <c r="D36" s="307">
        <v>15543</v>
      </c>
      <c r="E36" s="202">
        <v>12553</v>
      </c>
      <c r="F36" s="307">
        <v>14365</v>
      </c>
      <c r="G36" s="202">
        <v>13832</v>
      </c>
      <c r="I36" s="104"/>
      <c r="J36" s="104"/>
      <c r="K36" s="104"/>
      <c r="L36" s="104"/>
    </row>
    <row r="37" spans="1:12" ht="11.25">
      <c r="A37" s="365"/>
      <c r="B37" s="51" t="s">
        <v>295</v>
      </c>
      <c r="C37" s="201">
        <v>1076</v>
      </c>
      <c r="D37" s="306">
        <v>1998</v>
      </c>
      <c r="E37" s="201">
        <v>322</v>
      </c>
      <c r="F37" s="306">
        <v>688</v>
      </c>
      <c r="G37" s="201">
        <v>-379</v>
      </c>
      <c r="I37" s="104"/>
      <c r="J37" s="104"/>
      <c r="K37" s="104"/>
      <c r="L37" s="104"/>
    </row>
    <row r="38" spans="1:12" ht="11.25">
      <c r="A38" s="365"/>
      <c r="B38" s="51" t="s">
        <v>320</v>
      </c>
      <c r="C38" s="201">
        <v>16303</v>
      </c>
      <c r="D38" s="306">
        <v>17541</v>
      </c>
      <c r="E38" s="201">
        <v>12875</v>
      </c>
      <c r="F38" s="306">
        <v>15053</v>
      </c>
      <c r="G38" s="201">
        <v>13453</v>
      </c>
      <c r="I38" s="104"/>
      <c r="J38" s="104"/>
      <c r="K38" s="104"/>
      <c r="L38" s="104"/>
    </row>
    <row r="39" spans="1:12" ht="6" customHeight="1">
      <c r="A39" s="365"/>
      <c r="B39" s="57"/>
      <c r="C39" s="201"/>
      <c r="D39" s="306"/>
      <c r="E39" s="201"/>
      <c r="F39" s="306"/>
      <c r="G39" s="201"/>
      <c r="I39" s="104"/>
      <c r="J39" s="104"/>
      <c r="K39" s="104"/>
      <c r="L39" s="104"/>
    </row>
    <row r="40" spans="1:12" ht="11.25">
      <c r="A40" s="365"/>
      <c r="B40" s="58" t="s">
        <v>322</v>
      </c>
      <c r="C40" s="201"/>
      <c r="D40" s="306"/>
      <c r="E40" s="201"/>
      <c r="F40" s="306"/>
      <c r="G40" s="201"/>
      <c r="I40" s="104"/>
      <c r="J40" s="104"/>
      <c r="K40" s="104"/>
      <c r="L40" s="104"/>
    </row>
    <row r="41" spans="1:12" ht="11.25">
      <c r="A41" s="365"/>
      <c r="B41" s="59" t="s">
        <v>334</v>
      </c>
      <c r="C41" s="204">
        <v>3.810115526246571</v>
      </c>
      <c r="D41" s="309">
        <v>3.8895476694728766</v>
      </c>
      <c r="E41" s="204">
        <v>3.141514771230664</v>
      </c>
      <c r="F41" s="309">
        <v>3.595143756488422</v>
      </c>
      <c r="G41" s="204">
        <v>3.462050031705126</v>
      </c>
      <c r="I41" s="104"/>
      <c r="J41" s="104"/>
      <c r="K41" s="104"/>
      <c r="L41" s="104"/>
    </row>
    <row r="42" spans="1:12" ht="11.25">
      <c r="A42" s="365"/>
      <c r="B42" s="120" t="s">
        <v>335</v>
      </c>
      <c r="C42" s="205">
        <v>3.8096572315779653</v>
      </c>
      <c r="D42" s="310">
        <v>3.888323322055047</v>
      </c>
      <c r="E42" s="205">
        <v>3.139827023899217</v>
      </c>
      <c r="F42" s="310">
        <v>3.593922275833293</v>
      </c>
      <c r="G42" s="205">
        <v>3.46064904030685</v>
      </c>
      <c r="I42" s="104"/>
      <c r="J42" s="104"/>
      <c r="K42" s="104"/>
      <c r="L42" s="104"/>
    </row>
    <row r="43" ht="11.25">
      <c r="A43" s="363"/>
    </row>
    <row r="44" ht="11.25">
      <c r="A44" s="363"/>
    </row>
    <row r="45" spans="1:5" ht="11.25">
      <c r="A45" s="346"/>
      <c r="B45" s="46" t="s">
        <v>155</v>
      </c>
      <c r="C45" s="46"/>
      <c r="D45" s="46"/>
      <c r="E45" s="46"/>
    </row>
    <row r="46" ht="11.25">
      <c r="A46" s="364"/>
    </row>
    <row r="47" spans="1:7" ht="11.25">
      <c r="A47" s="364"/>
      <c r="F47" s="48"/>
      <c r="G47" s="370" t="str">
        <f>G6</f>
        <v>Amount in Rs Mn, except ratios</v>
      </c>
    </row>
    <row r="48" spans="1:7" ht="12.75" customHeight="1">
      <c r="A48" s="364"/>
      <c r="B48" s="382" t="s">
        <v>0</v>
      </c>
      <c r="C48" s="384" t="s">
        <v>1</v>
      </c>
      <c r="D48" s="385"/>
      <c r="E48" s="385"/>
      <c r="F48" s="385"/>
      <c r="G48" s="386"/>
    </row>
    <row r="49" spans="1:7" ht="11.25">
      <c r="A49" s="364"/>
      <c r="B49" s="382"/>
      <c r="C49" s="380">
        <f>C8</f>
        <v>42277</v>
      </c>
      <c r="D49" s="380">
        <f>D8</f>
        <v>42185</v>
      </c>
      <c r="E49" s="380">
        <f>E8</f>
        <v>42094</v>
      </c>
      <c r="F49" s="380">
        <f>F8</f>
        <v>42004</v>
      </c>
      <c r="G49" s="380">
        <f>G8</f>
        <v>41912</v>
      </c>
    </row>
    <row r="50" spans="1:7" ht="11.25" customHeight="1">
      <c r="A50" s="364"/>
      <c r="B50" s="383"/>
      <c r="C50" s="381"/>
      <c r="D50" s="381"/>
      <c r="E50" s="381"/>
      <c r="F50" s="381"/>
      <c r="G50" s="381"/>
    </row>
    <row r="51" spans="1:7" ht="11.25" customHeight="1">
      <c r="A51" s="365"/>
      <c r="B51" s="51" t="s">
        <v>46</v>
      </c>
      <c r="C51" s="200">
        <v>16303</v>
      </c>
      <c r="D51" s="305">
        <v>17541.081313999995</v>
      </c>
      <c r="E51" s="200">
        <v>12875.000000000007</v>
      </c>
      <c r="F51" s="305">
        <v>15053.282209</v>
      </c>
      <c r="G51" s="200">
        <v>13453.072304766589</v>
      </c>
    </row>
    <row r="52" spans="1:7" ht="3.75" customHeight="1">
      <c r="A52" s="365"/>
      <c r="B52" s="51"/>
      <c r="C52" s="201"/>
      <c r="D52" s="306"/>
      <c r="E52" s="201"/>
      <c r="F52" s="306"/>
      <c r="G52" s="201"/>
    </row>
    <row r="53" spans="1:7" ht="11.25" customHeight="1">
      <c r="A53" s="365"/>
      <c r="B53" s="55" t="s">
        <v>242</v>
      </c>
      <c r="C53" s="201"/>
      <c r="D53" s="306"/>
      <c r="E53" s="201"/>
      <c r="F53" s="306"/>
      <c r="G53" s="201"/>
    </row>
    <row r="54" spans="1:7" ht="11.25" customHeight="1">
      <c r="A54" s="365"/>
      <c r="B54" s="51" t="s">
        <v>243</v>
      </c>
      <c r="C54" s="201"/>
      <c r="D54" s="306"/>
      <c r="E54" s="201"/>
      <c r="F54" s="306"/>
      <c r="G54" s="201"/>
    </row>
    <row r="55" spans="1:7" ht="11.25" customHeight="1">
      <c r="A55" s="365"/>
      <c r="B55" s="48" t="s">
        <v>244</v>
      </c>
      <c r="C55" s="201">
        <v>-10484.035366</v>
      </c>
      <c r="D55" s="306">
        <v>2727.889983</v>
      </c>
      <c r="E55" s="201">
        <v>-27870.513609999995</v>
      </c>
      <c r="F55" s="306">
        <v>-25560.870447999994</v>
      </c>
      <c r="G55" s="201">
        <v>-14345.374961</v>
      </c>
    </row>
    <row r="56" spans="1:7" ht="11.25" customHeight="1">
      <c r="A56" s="365"/>
      <c r="B56" s="48" t="s">
        <v>245</v>
      </c>
      <c r="C56" s="201">
        <v>59</v>
      </c>
      <c r="D56" s="306">
        <v>-59</v>
      </c>
      <c r="E56" s="201">
        <v>0</v>
      </c>
      <c r="F56" s="306">
        <v>0</v>
      </c>
      <c r="G56" s="201">
        <v>0</v>
      </c>
    </row>
    <row r="57" spans="1:7" ht="11.25" customHeight="1">
      <c r="A57" s="365"/>
      <c r="B57" s="48" t="s">
        <v>278</v>
      </c>
      <c r="C57" s="201">
        <v>-3929.7488350000003</v>
      </c>
      <c r="D57" s="306">
        <v>-3464.889983</v>
      </c>
      <c r="E57" s="201">
        <v>15269.513609999998</v>
      </c>
      <c r="F57" s="306">
        <v>6011.870448</v>
      </c>
      <c r="G57" s="201">
        <v>11643.374961</v>
      </c>
    </row>
    <row r="58" spans="1:7" ht="11.25">
      <c r="A58" s="365"/>
      <c r="B58" s="362" t="s">
        <v>245</v>
      </c>
      <c r="C58" s="201">
        <v>785</v>
      </c>
      <c r="D58" s="306">
        <v>-76</v>
      </c>
      <c r="E58" s="201">
        <v>0</v>
      </c>
      <c r="F58" s="306">
        <v>0</v>
      </c>
      <c r="G58" s="201">
        <v>0</v>
      </c>
    </row>
    <row r="59" spans="1:7" ht="11.25">
      <c r="A59" s="365"/>
      <c r="B59" s="362"/>
      <c r="C59" s="201"/>
      <c r="D59" s="306"/>
      <c r="E59" s="201"/>
      <c r="F59" s="306"/>
      <c r="G59" s="201"/>
    </row>
    <row r="60" spans="1:7" ht="11.25">
      <c r="A60" s="365"/>
      <c r="B60" s="362" t="s">
        <v>286</v>
      </c>
      <c r="C60" s="201">
        <v>-55</v>
      </c>
      <c r="D60" s="306">
        <v>5189</v>
      </c>
      <c r="E60" s="201">
        <v>-3029</v>
      </c>
      <c r="F60" s="306">
        <v>-2321</v>
      </c>
      <c r="G60" s="201">
        <v>0</v>
      </c>
    </row>
    <row r="61" spans="1:7" ht="11.25">
      <c r="A61" s="365"/>
      <c r="B61" s="362" t="s">
        <v>318</v>
      </c>
      <c r="C61" s="201">
        <v>5.793022</v>
      </c>
      <c r="D61" s="306">
        <v>0</v>
      </c>
      <c r="E61" s="201">
        <v>0</v>
      </c>
      <c r="F61" s="306">
        <v>0</v>
      </c>
      <c r="G61" s="201">
        <v>0</v>
      </c>
    </row>
    <row r="62" spans="1:7" ht="11.25">
      <c r="A62" s="365"/>
      <c r="B62" s="362" t="s">
        <v>245</v>
      </c>
      <c r="C62" s="201">
        <v>-2.008821</v>
      </c>
      <c r="D62" s="306">
        <v>0</v>
      </c>
      <c r="E62" s="201">
        <v>0</v>
      </c>
      <c r="F62" s="306">
        <v>0</v>
      </c>
      <c r="G62" s="201">
        <v>0</v>
      </c>
    </row>
    <row r="63" spans="1:7" ht="11.25" customHeight="1">
      <c r="A63" s="365"/>
      <c r="B63" s="51"/>
      <c r="C63" s="351">
        <v>-13621</v>
      </c>
      <c r="D63" s="352">
        <v>4317</v>
      </c>
      <c r="E63" s="351">
        <v>-15629.999999999996</v>
      </c>
      <c r="F63" s="352">
        <v>-21869.999999999993</v>
      </c>
      <c r="G63" s="351">
        <v>-2702</v>
      </c>
    </row>
    <row r="64" spans="1:7" ht="3.75" customHeight="1">
      <c r="A64" s="365"/>
      <c r="B64" s="51"/>
      <c r="C64" s="201"/>
      <c r="D64" s="306"/>
      <c r="E64" s="201"/>
      <c r="F64" s="306"/>
      <c r="G64" s="201"/>
    </row>
    <row r="65" spans="1:7" ht="11.25" customHeight="1">
      <c r="A65" s="365"/>
      <c r="B65" s="51" t="s">
        <v>246</v>
      </c>
      <c r="C65" s="201"/>
      <c r="D65" s="306"/>
      <c r="E65" s="201"/>
      <c r="F65" s="306"/>
      <c r="G65" s="201"/>
    </row>
    <row r="66" spans="1:7" ht="11.25" customHeight="1">
      <c r="A66" s="365"/>
      <c r="B66" s="48" t="s">
        <v>323</v>
      </c>
      <c r="C66" s="201">
        <v>19</v>
      </c>
      <c r="D66" s="306">
        <v>-201</v>
      </c>
      <c r="E66" s="201">
        <v>115</v>
      </c>
      <c r="F66" s="306">
        <v>44</v>
      </c>
      <c r="G66" s="201">
        <v>-93</v>
      </c>
    </row>
    <row r="67" spans="1:7" ht="11.25" customHeight="1">
      <c r="A67" s="365"/>
      <c r="B67" s="51" t="s">
        <v>245</v>
      </c>
      <c r="C67" s="201">
        <v>-14</v>
      </c>
      <c r="D67" s="306">
        <v>49</v>
      </c>
      <c r="E67" s="201">
        <v>-26</v>
      </c>
      <c r="F67" s="306">
        <v>-10</v>
      </c>
      <c r="G67" s="201">
        <v>21</v>
      </c>
    </row>
    <row r="68" spans="1:7" ht="11.25" customHeight="1">
      <c r="A68" s="365"/>
      <c r="B68" s="51"/>
      <c r="C68" s="351">
        <v>5</v>
      </c>
      <c r="D68" s="352">
        <v>-152</v>
      </c>
      <c r="E68" s="351">
        <v>89</v>
      </c>
      <c r="F68" s="352">
        <v>34</v>
      </c>
      <c r="G68" s="351">
        <v>-72</v>
      </c>
    </row>
    <row r="69" spans="1:7" ht="3.75" customHeight="1">
      <c r="A69" s="365"/>
      <c r="B69" s="51"/>
      <c r="C69" s="201"/>
      <c r="D69" s="306"/>
      <c r="E69" s="201"/>
      <c r="F69" s="306"/>
      <c r="G69" s="201"/>
    </row>
    <row r="70" spans="1:7" ht="11.25" customHeight="1">
      <c r="A70" s="365"/>
      <c r="B70" s="55" t="s">
        <v>247</v>
      </c>
      <c r="C70" s="202">
        <v>-13616</v>
      </c>
      <c r="D70" s="307">
        <v>4165</v>
      </c>
      <c r="E70" s="202">
        <v>-15540.999999999996</v>
      </c>
      <c r="F70" s="307">
        <v>-21835.999999999993</v>
      </c>
      <c r="G70" s="202">
        <v>-2774</v>
      </c>
    </row>
    <row r="71" spans="1:7" ht="5.25" customHeight="1">
      <c r="A71" s="365"/>
      <c r="B71" s="51"/>
      <c r="C71" s="201"/>
      <c r="D71" s="306"/>
      <c r="E71" s="201"/>
      <c r="F71" s="306"/>
      <c r="G71" s="201"/>
    </row>
    <row r="72" spans="1:7" ht="11.25" customHeight="1">
      <c r="A72" s="365"/>
      <c r="B72" s="55" t="s">
        <v>324</v>
      </c>
      <c r="C72" s="202">
        <v>2687</v>
      </c>
      <c r="D72" s="307">
        <v>21706.081313999995</v>
      </c>
      <c r="E72" s="202">
        <v>-2665.999999999989</v>
      </c>
      <c r="F72" s="307">
        <v>-6782.717790999992</v>
      </c>
      <c r="G72" s="202">
        <v>10679.072304766589</v>
      </c>
    </row>
    <row r="73" spans="1:7" ht="5.25" customHeight="1">
      <c r="A73" s="365"/>
      <c r="B73" s="51"/>
      <c r="C73" s="201"/>
      <c r="D73" s="306"/>
      <c r="E73" s="201"/>
      <c r="F73" s="306"/>
      <c r="G73" s="201"/>
    </row>
    <row r="74" spans="1:7" ht="11.25" customHeight="1">
      <c r="A74" s="365"/>
      <c r="B74" s="51" t="s">
        <v>321</v>
      </c>
      <c r="C74" s="202"/>
      <c r="D74" s="307"/>
      <c r="E74" s="202"/>
      <c r="F74" s="307"/>
      <c r="G74" s="202"/>
    </row>
    <row r="75" spans="1:7" ht="2.25" customHeight="1">
      <c r="A75" s="365"/>
      <c r="B75" s="51"/>
      <c r="C75" s="201"/>
      <c r="D75" s="306"/>
      <c r="E75" s="201"/>
      <c r="F75" s="306"/>
      <c r="G75" s="201"/>
    </row>
    <row r="76" spans="1:7" ht="11.25" customHeight="1">
      <c r="A76" s="365"/>
      <c r="B76" s="55" t="s">
        <v>47</v>
      </c>
      <c r="C76" s="202">
        <v>1987</v>
      </c>
      <c r="D76" s="307">
        <v>18364</v>
      </c>
      <c r="E76" s="202">
        <v>-2434</v>
      </c>
      <c r="F76" s="307">
        <v>-5930</v>
      </c>
      <c r="G76" s="202">
        <v>11434</v>
      </c>
    </row>
    <row r="77" spans="1:12" ht="11.25" customHeight="1">
      <c r="A77" s="365"/>
      <c r="B77" s="51" t="s">
        <v>48</v>
      </c>
      <c r="C77" s="201">
        <v>700</v>
      </c>
      <c r="D77" s="306">
        <v>3342</v>
      </c>
      <c r="E77" s="201">
        <v>-232</v>
      </c>
      <c r="F77" s="306">
        <v>-853</v>
      </c>
      <c r="G77" s="201">
        <v>-755</v>
      </c>
      <c r="L77" s="160"/>
    </row>
    <row r="78" spans="1:7" ht="2.25" customHeight="1">
      <c r="A78" s="365"/>
      <c r="B78" s="51"/>
      <c r="C78" s="201"/>
      <c r="D78" s="306"/>
      <c r="E78" s="201"/>
      <c r="F78" s="306"/>
      <c r="G78" s="201"/>
    </row>
    <row r="79" spans="1:7" ht="11.25" customHeight="1">
      <c r="A79" s="365"/>
      <c r="B79" s="55" t="s">
        <v>325</v>
      </c>
      <c r="C79" s="202">
        <v>2687</v>
      </c>
      <c r="D79" s="307">
        <v>21706</v>
      </c>
      <c r="E79" s="202">
        <v>-2666</v>
      </c>
      <c r="F79" s="307">
        <v>-6783</v>
      </c>
      <c r="G79" s="202">
        <v>10679</v>
      </c>
    </row>
    <row r="80" spans="2:7" ht="1.5" customHeight="1">
      <c r="B80" s="353"/>
      <c r="C80" s="354"/>
      <c r="D80" s="355"/>
      <c r="E80" s="354"/>
      <c r="F80" s="355"/>
      <c r="G80" s="354"/>
    </row>
    <row r="81" spans="2:7" ht="11.25" customHeight="1">
      <c r="B81"/>
      <c r="C81"/>
      <c r="D81"/>
      <c r="E81"/>
      <c r="F81"/>
      <c r="G81"/>
    </row>
    <row r="82" ht="5.25" customHeight="1"/>
  </sheetData>
  <sheetProtection/>
  <mergeCells count="14">
    <mergeCell ref="C7:G7"/>
    <mergeCell ref="C48:G48"/>
    <mergeCell ref="C49:C50"/>
    <mergeCell ref="E8:E9"/>
    <mergeCell ref="D8:D9"/>
    <mergeCell ref="D49:D50"/>
    <mergeCell ref="F8:F9"/>
    <mergeCell ref="G8:G9"/>
    <mergeCell ref="B7:B9"/>
    <mergeCell ref="B48:B50"/>
    <mergeCell ref="E49:E50"/>
    <mergeCell ref="F49:F50"/>
    <mergeCell ref="G49:G50"/>
    <mergeCell ref="C8:C9"/>
  </mergeCells>
  <hyperlinks>
    <hyperlink ref="A1" location="Cover!E6" display="INDEX"/>
  </hyperlinks>
  <printOptions/>
  <pageMargins left="0.23" right="0" top="1" bottom="1" header="0.5" footer="0.5"/>
  <pageSetup fitToHeight="1" fitToWidth="1" horizontalDpi="600" verticalDpi="600" orientation="portrait" paperSize="9" scale="87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41.140625" style="50" customWidth="1"/>
    <col min="3" max="5" width="8.7109375" style="50" customWidth="1"/>
    <col min="6" max="7" width="8.7109375" style="60" customWidth="1"/>
    <col min="8" max="8" width="2.00390625" style="47" customWidth="1"/>
    <col min="9" max="16384" width="9.140625" style="47" customWidth="1"/>
  </cols>
  <sheetData>
    <row r="1" spans="1:5" ht="11.25">
      <c r="A1" s="350" t="s">
        <v>14</v>
      </c>
      <c r="B1" s="46" t="s">
        <v>45</v>
      </c>
      <c r="C1" s="46"/>
      <c r="D1" s="46"/>
      <c r="E1" s="46"/>
    </row>
    <row r="3" spans="1:5" ht="11.25">
      <c r="A3" s="346">
        <v>2</v>
      </c>
      <c r="B3" s="46" t="s">
        <v>115</v>
      </c>
      <c r="C3" s="46"/>
      <c r="D3" s="46"/>
      <c r="E3" s="46"/>
    </row>
    <row r="4" spans="2:5" ht="11.25">
      <c r="B4" s="46"/>
      <c r="C4" s="46"/>
      <c r="D4" s="46"/>
      <c r="E4" s="46"/>
    </row>
    <row r="5" spans="2:5" ht="10.5" customHeight="1">
      <c r="B5" s="49"/>
      <c r="C5" s="49"/>
      <c r="D5" s="49"/>
      <c r="E5" s="49"/>
    </row>
    <row r="6" spans="2:7" ht="12.75" customHeight="1">
      <c r="B6" s="49"/>
      <c r="C6" s="49"/>
      <c r="D6" s="49"/>
      <c r="E6" s="49"/>
      <c r="F6" s="52"/>
      <c r="G6" s="52" t="s">
        <v>337</v>
      </c>
    </row>
    <row r="7" spans="1:7" ht="12" customHeight="1">
      <c r="A7" s="367"/>
      <c r="B7" s="387" t="s">
        <v>0</v>
      </c>
      <c r="C7" s="61" t="s">
        <v>3</v>
      </c>
      <c r="D7" s="61" t="s">
        <v>3</v>
      </c>
      <c r="E7" s="61" t="s">
        <v>3</v>
      </c>
      <c r="F7" s="61" t="s">
        <v>3</v>
      </c>
      <c r="G7" s="61" t="s">
        <v>3</v>
      </c>
    </row>
    <row r="8" spans="1:7" ht="12" customHeight="1">
      <c r="A8" s="367"/>
      <c r="B8" s="388"/>
      <c r="C8" s="110">
        <f>'Trends file-1'!C8</f>
        <v>42277</v>
      </c>
      <c r="D8" s="110">
        <f>'Trends file-1'!D8</f>
        <v>42185</v>
      </c>
      <c r="E8" s="110">
        <f>'Trends file-1'!E8</f>
        <v>42094</v>
      </c>
      <c r="F8" s="110">
        <f>'Trends file-1'!F8</f>
        <v>42004</v>
      </c>
      <c r="G8" s="110">
        <f>'Trends file-1'!G8</f>
        <v>41912</v>
      </c>
    </row>
    <row r="9" spans="1:7" ht="11.25">
      <c r="A9" s="367"/>
      <c r="B9" s="62" t="s">
        <v>49</v>
      </c>
      <c r="C9" s="206"/>
      <c r="D9" s="311"/>
      <c r="E9" s="206"/>
      <c r="F9" s="311"/>
      <c r="G9" s="206"/>
    </row>
    <row r="10" spans="1:7" ht="2.25" customHeight="1">
      <c r="A10" s="367"/>
      <c r="B10" s="60"/>
      <c r="C10" s="207"/>
      <c r="D10" s="312"/>
      <c r="E10" s="207"/>
      <c r="F10" s="312"/>
      <c r="G10" s="207"/>
    </row>
    <row r="11" spans="1:7" ht="11.25">
      <c r="A11" s="367"/>
      <c r="B11" s="63" t="s">
        <v>50</v>
      </c>
      <c r="C11" s="207"/>
      <c r="D11" s="312"/>
      <c r="E11" s="207"/>
      <c r="F11" s="312"/>
      <c r="G11" s="207"/>
    </row>
    <row r="12" spans="1:13" ht="11.25">
      <c r="A12" s="367"/>
      <c r="B12" s="60" t="s">
        <v>51</v>
      </c>
      <c r="C12" s="207">
        <v>614616</v>
      </c>
      <c r="D12" s="312">
        <v>601442</v>
      </c>
      <c r="E12" s="207">
        <v>579157</v>
      </c>
      <c r="F12" s="312">
        <v>560625</v>
      </c>
      <c r="G12" s="207">
        <v>573972</v>
      </c>
      <c r="J12" s="104"/>
      <c r="K12" s="104"/>
      <c r="L12" s="104"/>
      <c r="M12" s="104"/>
    </row>
    <row r="13" spans="1:13" ht="11.25">
      <c r="A13" s="367"/>
      <c r="B13" s="60" t="s">
        <v>52</v>
      </c>
      <c r="C13" s="207">
        <v>1042897</v>
      </c>
      <c r="D13" s="312">
        <v>1038364</v>
      </c>
      <c r="E13" s="207">
        <v>922283</v>
      </c>
      <c r="F13" s="312">
        <v>919763</v>
      </c>
      <c r="G13" s="207">
        <v>872404</v>
      </c>
      <c r="J13" s="104"/>
      <c r="K13" s="104"/>
      <c r="L13" s="104"/>
      <c r="M13" s="104"/>
    </row>
    <row r="14" spans="1:13" ht="11.25">
      <c r="A14" s="367"/>
      <c r="B14" s="60" t="s">
        <v>326</v>
      </c>
      <c r="C14" s="252">
        <v>50789</v>
      </c>
      <c r="D14" s="313">
        <v>48384</v>
      </c>
      <c r="E14" s="252">
        <v>46257</v>
      </c>
      <c r="F14" s="313">
        <v>49166</v>
      </c>
      <c r="G14" s="252">
        <v>47482</v>
      </c>
      <c r="J14" s="104"/>
      <c r="K14" s="104"/>
      <c r="L14" s="104"/>
      <c r="M14" s="104"/>
    </row>
    <row r="15" spans="1:13" ht="11.25">
      <c r="A15" s="367"/>
      <c r="B15" s="65" t="s">
        <v>291</v>
      </c>
      <c r="C15" s="252">
        <v>28006.737679</v>
      </c>
      <c r="D15" s="313">
        <v>27999.061933</v>
      </c>
      <c r="E15" s="252">
        <v>31260.104534</v>
      </c>
      <c r="F15" s="313">
        <v>42297.947122</v>
      </c>
      <c r="G15" s="252">
        <v>36460.819559</v>
      </c>
      <c r="J15" s="104"/>
      <c r="K15" s="104"/>
      <c r="L15" s="104"/>
      <c r="M15" s="104"/>
    </row>
    <row r="16" spans="1:13" s="60" customFormat="1" ht="11.25">
      <c r="A16" s="367"/>
      <c r="B16" s="60" t="s">
        <v>53</v>
      </c>
      <c r="C16" s="207">
        <v>8800</v>
      </c>
      <c r="D16" s="312">
        <v>3111</v>
      </c>
      <c r="E16" s="207">
        <v>7303</v>
      </c>
      <c r="F16" s="312">
        <v>5415</v>
      </c>
      <c r="G16" s="207">
        <v>2507</v>
      </c>
      <c r="J16" s="104"/>
      <c r="K16" s="104"/>
      <c r="L16" s="104"/>
      <c r="M16" s="104"/>
    </row>
    <row r="17" spans="1:13" s="60" customFormat="1" ht="11.25">
      <c r="A17" s="367"/>
      <c r="B17" s="60" t="s">
        <v>54</v>
      </c>
      <c r="C17" s="207">
        <v>25612</v>
      </c>
      <c r="D17" s="312">
        <v>21416.89705</v>
      </c>
      <c r="E17" s="207">
        <v>16018</v>
      </c>
      <c r="F17" s="312">
        <v>16379</v>
      </c>
      <c r="G17" s="207">
        <v>18602</v>
      </c>
      <c r="J17" s="104"/>
      <c r="K17" s="104"/>
      <c r="L17" s="104"/>
      <c r="M17" s="104"/>
    </row>
    <row r="18" spans="1:13" s="60" customFormat="1" ht="11.25">
      <c r="A18" s="367"/>
      <c r="B18" s="60" t="s">
        <v>55</v>
      </c>
      <c r="C18" s="207">
        <v>28503</v>
      </c>
      <c r="D18" s="312">
        <v>27484</v>
      </c>
      <c r="E18" s="207">
        <v>28383</v>
      </c>
      <c r="F18" s="312">
        <v>26825</v>
      </c>
      <c r="G18" s="207">
        <v>27718</v>
      </c>
      <c r="J18" s="104"/>
      <c r="K18" s="104"/>
      <c r="L18" s="104"/>
      <c r="M18" s="104"/>
    </row>
    <row r="19" spans="1:13" s="60" customFormat="1" ht="11.25">
      <c r="A19" s="367"/>
      <c r="B19" s="60" t="s">
        <v>56</v>
      </c>
      <c r="C19" s="210">
        <v>49980</v>
      </c>
      <c r="D19" s="314">
        <v>51862</v>
      </c>
      <c r="E19" s="210">
        <v>59502</v>
      </c>
      <c r="F19" s="314">
        <v>58304</v>
      </c>
      <c r="G19" s="210">
        <v>61277</v>
      </c>
      <c r="J19" s="104"/>
      <c r="K19" s="104"/>
      <c r="L19" s="104"/>
      <c r="M19" s="104"/>
    </row>
    <row r="20" spans="1:13" s="63" customFormat="1" ht="11.25">
      <c r="A20" s="367"/>
      <c r="B20" s="64"/>
      <c r="C20" s="209">
        <v>1849203.737679</v>
      </c>
      <c r="D20" s="315">
        <v>1820062.9589830001</v>
      </c>
      <c r="E20" s="209">
        <v>1690163.104534</v>
      </c>
      <c r="F20" s="315">
        <v>1678774.947122</v>
      </c>
      <c r="G20" s="209">
        <v>1640422.819559</v>
      </c>
      <c r="J20" s="104"/>
      <c r="K20" s="104"/>
      <c r="L20" s="104"/>
      <c r="M20" s="104"/>
    </row>
    <row r="21" spans="1:13" s="60" customFormat="1" ht="5.25" customHeight="1">
      <c r="A21" s="367"/>
      <c r="C21" s="207"/>
      <c r="D21" s="312"/>
      <c r="E21" s="207"/>
      <c r="F21" s="312"/>
      <c r="G21" s="207"/>
      <c r="J21" s="104"/>
      <c r="K21" s="104"/>
      <c r="L21" s="104"/>
      <c r="M21" s="104"/>
    </row>
    <row r="22" spans="1:13" s="60" customFormat="1" ht="9.75" customHeight="1">
      <c r="A22" s="367"/>
      <c r="B22" s="63" t="s">
        <v>57</v>
      </c>
      <c r="C22" s="207"/>
      <c r="D22" s="312"/>
      <c r="E22" s="207"/>
      <c r="F22" s="312"/>
      <c r="G22" s="207"/>
      <c r="J22" s="104"/>
      <c r="K22" s="104"/>
      <c r="L22" s="104"/>
      <c r="M22" s="104"/>
    </row>
    <row r="23" spans="1:13" s="60" customFormat="1" ht="11.25">
      <c r="A23" s="367"/>
      <c r="B23" s="60" t="s">
        <v>58</v>
      </c>
      <c r="C23" s="207">
        <v>1570.8032499999995</v>
      </c>
      <c r="D23" s="312">
        <v>1747.656632</v>
      </c>
      <c r="E23" s="207">
        <v>1339.372158</v>
      </c>
      <c r="F23" s="312">
        <v>1264</v>
      </c>
      <c r="G23" s="207">
        <v>1308</v>
      </c>
      <c r="J23" s="104"/>
      <c r="K23" s="104"/>
      <c r="L23" s="104"/>
      <c r="M23" s="104"/>
    </row>
    <row r="24" spans="1:13" s="60" customFormat="1" ht="11.25">
      <c r="A24" s="367"/>
      <c r="B24" s="60" t="s">
        <v>59</v>
      </c>
      <c r="C24" s="207">
        <v>72924.7245</v>
      </c>
      <c r="D24" s="312">
        <v>77587.40967280386</v>
      </c>
      <c r="E24" s="207">
        <v>67252</v>
      </c>
      <c r="F24" s="312">
        <v>72140</v>
      </c>
      <c r="G24" s="207">
        <v>66654</v>
      </c>
      <c r="J24" s="104"/>
      <c r="K24" s="104"/>
      <c r="L24" s="104"/>
      <c r="M24" s="104"/>
    </row>
    <row r="25" spans="1:13" s="60" customFormat="1" ht="11.25">
      <c r="A25" s="367"/>
      <c r="B25" s="60" t="s">
        <v>53</v>
      </c>
      <c r="C25" s="207">
        <v>4866</v>
      </c>
      <c r="D25" s="312">
        <v>3859</v>
      </c>
      <c r="E25" s="207">
        <v>1207</v>
      </c>
      <c r="F25" s="312">
        <v>1233</v>
      </c>
      <c r="G25" s="207">
        <v>2649</v>
      </c>
      <c r="J25" s="104"/>
      <c r="K25" s="104"/>
      <c r="L25" s="104"/>
      <c r="M25" s="104"/>
    </row>
    <row r="26" spans="1:13" s="60" customFormat="1" ht="11.25">
      <c r="A26" s="367"/>
      <c r="B26" s="60" t="s">
        <v>60</v>
      </c>
      <c r="C26" s="207">
        <v>47663</v>
      </c>
      <c r="D26" s="312">
        <v>37372.5</v>
      </c>
      <c r="E26" s="207">
        <v>31827.5</v>
      </c>
      <c r="F26" s="312">
        <v>36118</v>
      </c>
      <c r="G26" s="207">
        <v>37931</v>
      </c>
      <c r="J26" s="104"/>
      <c r="K26" s="104"/>
      <c r="L26" s="104"/>
      <c r="M26" s="104"/>
    </row>
    <row r="27" spans="1:13" s="60" customFormat="1" ht="11.25">
      <c r="A27" s="367"/>
      <c r="B27" s="60" t="s">
        <v>61</v>
      </c>
      <c r="C27" s="207">
        <v>7875.587544999998</v>
      </c>
      <c r="D27" s="312">
        <v>4485.284841</v>
      </c>
      <c r="E27" s="207">
        <v>5750.181847</v>
      </c>
      <c r="F27" s="312">
        <v>7400.869395</v>
      </c>
      <c r="G27" s="207">
        <v>6000.278834999999</v>
      </c>
      <c r="J27" s="104"/>
      <c r="K27" s="104"/>
      <c r="L27" s="104"/>
      <c r="M27" s="104"/>
    </row>
    <row r="28" spans="1:13" s="60" customFormat="1" ht="11.25">
      <c r="A28" s="367"/>
      <c r="B28" s="65" t="s">
        <v>296</v>
      </c>
      <c r="C28" s="207">
        <v>71499</v>
      </c>
      <c r="D28" s="312">
        <v>88447</v>
      </c>
      <c r="E28" s="207">
        <v>92840</v>
      </c>
      <c r="F28" s="312">
        <v>61209</v>
      </c>
      <c r="G28" s="207">
        <v>72901</v>
      </c>
      <c r="J28" s="104"/>
      <c r="K28" s="104"/>
      <c r="L28" s="104"/>
      <c r="M28" s="104"/>
    </row>
    <row r="29" spans="1:13" s="60" customFormat="1" ht="11.25">
      <c r="A29" s="367"/>
      <c r="B29" s="65" t="s">
        <v>305</v>
      </c>
      <c r="C29" s="377">
        <v>22845.2755</v>
      </c>
      <c r="D29" s="65">
        <v>69969.09032719614</v>
      </c>
      <c r="E29" s="377">
        <v>0</v>
      </c>
      <c r="F29" s="65">
        <v>0</v>
      </c>
      <c r="G29" s="377">
        <v>0</v>
      </c>
      <c r="J29" s="104"/>
      <c r="K29" s="104"/>
      <c r="L29" s="104"/>
      <c r="M29" s="104"/>
    </row>
    <row r="30" spans="1:13" s="60" customFormat="1" ht="11.25">
      <c r="A30" s="367"/>
      <c r="B30" s="65" t="s">
        <v>54</v>
      </c>
      <c r="C30" s="377">
        <v>11899</v>
      </c>
      <c r="D30" s="65">
        <v>10795</v>
      </c>
      <c r="E30" s="377">
        <v>10075</v>
      </c>
      <c r="F30" s="65">
        <v>10203</v>
      </c>
      <c r="G30" s="377">
        <v>9132</v>
      </c>
      <c r="J30" s="378"/>
      <c r="K30" s="378"/>
      <c r="L30" s="378"/>
      <c r="M30" s="378"/>
    </row>
    <row r="31" spans="1:13" s="60" customFormat="1" ht="11.25">
      <c r="A31" s="367"/>
      <c r="B31" s="60" t="s">
        <v>62</v>
      </c>
      <c r="C31" s="210">
        <v>21637</v>
      </c>
      <c r="D31" s="314">
        <v>37414</v>
      </c>
      <c r="E31" s="210">
        <v>11719</v>
      </c>
      <c r="F31" s="314">
        <v>25378</v>
      </c>
      <c r="G31" s="210">
        <v>15941</v>
      </c>
      <c r="J31" s="104"/>
      <c r="K31" s="104"/>
      <c r="L31" s="104"/>
      <c r="M31" s="104"/>
    </row>
    <row r="32" spans="1:13" s="63" customFormat="1" ht="11.25">
      <c r="A32" s="367"/>
      <c r="B32" s="64"/>
      <c r="C32" s="209">
        <v>262781.390795</v>
      </c>
      <c r="D32" s="315">
        <v>331676.941473</v>
      </c>
      <c r="E32" s="209">
        <v>222010.05400499998</v>
      </c>
      <c r="F32" s="315">
        <v>214945.869395</v>
      </c>
      <c r="G32" s="209">
        <v>212516.278835</v>
      </c>
      <c r="J32" s="104"/>
      <c r="K32" s="104"/>
      <c r="L32" s="104"/>
      <c r="M32" s="104"/>
    </row>
    <row r="33" spans="1:13" s="63" customFormat="1" ht="11.25">
      <c r="A33" s="367"/>
      <c r="B33" s="65" t="s">
        <v>284</v>
      </c>
      <c r="C33" s="210">
        <v>5905.816779</v>
      </c>
      <c r="D33" s="314">
        <v>12233.218169</v>
      </c>
      <c r="E33" s="210">
        <v>45645.146694</v>
      </c>
      <c r="F33" s="314">
        <v>52489.804708</v>
      </c>
      <c r="G33" s="210">
        <v>30875.344125</v>
      </c>
      <c r="J33" s="104"/>
      <c r="K33" s="104"/>
      <c r="L33" s="104"/>
      <c r="M33" s="104"/>
    </row>
    <row r="34" spans="1:13" s="63" customFormat="1" ht="11.25">
      <c r="A34" s="367"/>
      <c r="B34" s="64"/>
      <c r="C34" s="209">
        <v>268687.207574</v>
      </c>
      <c r="D34" s="315">
        <v>343910.159642</v>
      </c>
      <c r="E34" s="209">
        <v>267655.200699</v>
      </c>
      <c r="F34" s="315">
        <v>267435.67410299997</v>
      </c>
      <c r="G34" s="209">
        <v>243391.62296</v>
      </c>
      <c r="J34" s="104"/>
      <c r="K34" s="104"/>
      <c r="L34" s="104"/>
      <c r="M34" s="104"/>
    </row>
    <row r="35" spans="1:13" s="60" customFormat="1" ht="6" customHeight="1">
      <c r="A35" s="367"/>
      <c r="C35" s="207"/>
      <c r="D35" s="312"/>
      <c r="E35" s="207"/>
      <c r="F35" s="312"/>
      <c r="G35" s="207"/>
      <c r="J35" s="104"/>
      <c r="K35" s="104"/>
      <c r="L35" s="104"/>
      <c r="M35" s="104"/>
    </row>
    <row r="36" spans="1:13" s="56" customFormat="1" ht="12" thickBot="1">
      <c r="A36" s="367"/>
      <c r="B36" s="64" t="s">
        <v>63</v>
      </c>
      <c r="C36" s="211">
        <v>2117890.945253</v>
      </c>
      <c r="D36" s="316">
        <v>2163973.118625</v>
      </c>
      <c r="E36" s="211">
        <v>1957818.3052329998</v>
      </c>
      <c r="F36" s="316">
        <v>1946210.621225</v>
      </c>
      <c r="G36" s="211">
        <v>1883814.442519</v>
      </c>
      <c r="J36" s="104"/>
      <c r="K36" s="104"/>
      <c r="L36" s="104"/>
      <c r="M36" s="104"/>
    </row>
    <row r="37" spans="1:13" ht="6" customHeight="1" thickTop="1">
      <c r="A37" s="367"/>
      <c r="B37" s="60"/>
      <c r="C37" s="207"/>
      <c r="D37" s="312"/>
      <c r="E37" s="207"/>
      <c r="F37" s="312"/>
      <c r="G37" s="207"/>
      <c r="J37" s="104"/>
      <c r="K37" s="104"/>
      <c r="L37" s="104"/>
      <c r="M37" s="104"/>
    </row>
    <row r="38" spans="1:13" ht="9" customHeight="1">
      <c r="A38" s="367"/>
      <c r="B38" s="63" t="s">
        <v>64</v>
      </c>
      <c r="C38" s="207"/>
      <c r="D38" s="312"/>
      <c r="E38" s="207"/>
      <c r="F38" s="312"/>
      <c r="G38" s="207"/>
      <c r="J38" s="104"/>
      <c r="K38" s="104"/>
      <c r="L38" s="104"/>
      <c r="M38" s="104"/>
    </row>
    <row r="39" spans="1:13" ht="11.25">
      <c r="A39" s="367"/>
      <c r="B39" s="63" t="s">
        <v>65</v>
      </c>
      <c r="C39" s="207"/>
      <c r="D39" s="312"/>
      <c r="E39" s="207"/>
      <c r="F39" s="312"/>
      <c r="G39" s="207"/>
      <c r="J39" s="104"/>
      <c r="K39" s="104"/>
      <c r="L39" s="104"/>
      <c r="M39" s="104"/>
    </row>
    <row r="40" spans="1:13" ht="11.25">
      <c r="A40" s="367"/>
      <c r="B40" s="60" t="s">
        <v>66</v>
      </c>
      <c r="C40" s="207">
        <v>19987</v>
      </c>
      <c r="D40" s="312">
        <v>19987</v>
      </c>
      <c r="E40" s="207">
        <v>19987</v>
      </c>
      <c r="F40" s="312">
        <v>19987</v>
      </c>
      <c r="G40" s="207">
        <v>19987</v>
      </c>
      <c r="J40" s="104"/>
      <c r="K40" s="104"/>
      <c r="L40" s="104"/>
      <c r="M40" s="104"/>
    </row>
    <row r="41" spans="1:13" ht="11.25">
      <c r="A41" s="367"/>
      <c r="B41" s="66" t="s">
        <v>67</v>
      </c>
      <c r="C41" s="207">
        <v>-527</v>
      </c>
      <c r="D41" s="312">
        <v>-39</v>
      </c>
      <c r="E41" s="207">
        <v>-114</v>
      </c>
      <c r="F41" s="312">
        <v>-170</v>
      </c>
      <c r="G41" s="207">
        <v>-242</v>
      </c>
      <c r="J41" s="104"/>
      <c r="K41" s="104"/>
      <c r="L41" s="104"/>
      <c r="M41" s="104"/>
    </row>
    <row r="42" spans="1:13" ht="11.25" hidden="1">
      <c r="A42" s="367"/>
      <c r="B42" s="60" t="s">
        <v>279</v>
      </c>
      <c r="C42" s="208">
        <v>0</v>
      </c>
      <c r="D42" s="317">
        <v>0</v>
      </c>
      <c r="E42" s="208">
        <v>0</v>
      </c>
      <c r="F42" s="317">
        <v>0</v>
      </c>
      <c r="G42" s="208">
        <v>0</v>
      </c>
      <c r="J42" s="104"/>
      <c r="K42" s="104"/>
      <c r="L42" s="104"/>
      <c r="M42" s="104"/>
    </row>
    <row r="43" spans="1:13" ht="11.25">
      <c r="A43" s="367"/>
      <c r="B43" s="60" t="s">
        <v>68</v>
      </c>
      <c r="C43" s="207">
        <v>123456</v>
      </c>
      <c r="D43" s="312">
        <v>123456</v>
      </c>
      <c r="E43" s="207">
        <v>123456</v>
      </c>
      <c r="F43" s="312">
        <v>123456</v>
      </c>
      <c r="G43" s="207">
        <v>123456</v>
      </c>
      <c r="J43" s="104"/>
      <c r="K43" s="104"/>
      <c r="L43" s="104"/>
      <c r="M43" s="104"/>
    </row>
    <row r="44" spans="1:13" ht="11.25" hidden="1">
      <c r="A44" s="367"/>
      <c r="B44" s="60" t="s">
        <v>69</v>
      </c>
      <c r="C44" s="207">
        <v>0</v>
      </c>
      <c r="D44" s="312">
        <v>0</v>
      </c>
      <c r="E44" s="207">
        <v>0</v>
      </c>
      <c r="F44" s="312">
        <v>0</v>
      </c>
      <c r="G44" s="207">
        <v>0</v>
      </c>
      <c r="J44" s="104"/>
      <c r="K44" s="104"/>
      <c r="L44" s="104"/>
      <c r="M44" s="104"/>
    </row>
    <row r="45" spans="1:13" ht="11.25">
      <c r="A45" s="367"/>
      <c r="B45" s="60" t="s">
        <v>297</v>
      </c>
      <c r="C45" s="207">
        <v>492969</v>
      </c>
      <c r="D45" s="312">
        <v>488416</v>
      </c>
      <c r="E45" s="207">
        <v>473025</v>
      </c>
      <c r="F45" s="312">
        <v>460383</v>
      </c>
      <c r="G45" s="207">
        <v>445984</v>
      </c>
      <c r="J45" s="104"/>
      <c r="K45" s="104"/>
      <c r="L45" s="104"/>
      <c r="M45" s="104"/>
    </row>
    <row r="46" spans="1:13" ht="11.25">
      <c r="A46" s="367"/>
      <c r="B46" s="65" t="s">
        <v>300</v>
      </c>
      <c r="C46" s="207">
        <v>-6860</v>
      </c>
      <c r="D46" s="312">
        <v>6245</v>
      </c>
      <c r="E46" s="207">
        <v>3209.742981000003</v>
      </c>
      <c r="F46" s="312">
        <v>5627</v>
      </c>
      <c r="G46" s="207">
        <v>25956</v>
      </c>
      <c r="J46" s="104"/>
      <c r="K46" s="104"/>
      <c r="L46" s="104"/>
      <c r="M46" s="104"/>
    </row>
    <row r="47" spans="1:13" ht="11.25" hidden="1">
      <c r="A47" s="367"/>
      <c r="B47" s="60"/>
      <c r="C47" s="210">
        <v>0</v>
      </c>
      <c r="D47" s="314">
        <v>0</v>
      </c>
      <c r="E47" s="210">
        <v>0</v>
      </c>
      <c r="F47" s="314">
        <v>0</v>
      </c>
      <c r="G47" s="210">
        <v>0</v>
      </c>
      <c r="J47" s="104"/>
      <c r="K47" s="104"/>
      <c r="L47" s="104"/>
      <c r="M47" s="104"/>
    </row>
    <row r="48" spans="1:13" s="56" customFormat="1" ht="11.25">
      <c r="A48" s="367"/>
      <c r="B48" s="64" t="s">
        <v>70</v>
      </c>
      <c r="C48" s="209">
        <v>629025</v>
      </c>
      <c r="D48" s="315">
        <v>638065</v>
      </c>
      <c r="E48" s="209">
        <v>619563.742981</v>
      </c>
      <c r="F48" s="315">
        <v>609283</v>
      </c>
      <c r="G48" s="209">
        <v>615141</v>
      </c>
      <c r="J48" s="104"/>
      <c r="K48" s="104"/>
      <c r="L48" s="104"/>
      <c r="M48" s="104"/>
    </row>
    <row r="49" spans="1:13" ht="11.25">
      <c r="A49" s="367"/>
      <c r="B49" s="60" t="s">
        <v>237</v>
      </c>
      <c r="C49" s="210">
        <v>48219</v>
      </c>
      <c r="D49" s="314">
        <v>52118</v>
      </c>
      <c r="E49" s="210">
        <v>48525</v>
      </c>
      <c r="F49" s="314">
        <v>43569</v>
      </c>
      <c r="G49" s="210">
        <v>44461</v>
      </c>
      <c r="J49" s="104"/>
      <c r="K49" s="104"/>
      <c r="L49" s="104"/>
      <c r="M49" s="104"/>
    </row>
    <row r="50" spans="1:13" s="56" customFormat="1" ht="11.25">
      <c r="A50" s="367"/>
      <c r="B50" s="64" t="s">
        <v>71</v>
      </c>
      <c r="C50" s="209">
        <v>677244</v>
      </c>
      <c r="D50" s="315">
        <v>690183</v>
      </c>
      <c r="E50" s="209">
        <v>668088.742981</v>
      </c>
      <c r="F50" s="315">
        <v>652852</v>
      </c>
      <c r="G50" s="209">
        <v>659602</v>
      </c>
      <c r="J50" s="104"/>
      <c r="K50" s="104"/>
      <c r="L50" s="104"/>
      <c r="M50" s="104"/>
    </row>
    <row r="51" spans="1:13" ht="0.75" customHeight="1">
      <c r="A51" s="367"/>
      <c r="B51" s="60"/>
      <c r="C51" s="207"/>
      <c r="D51" s="312"/>
      <c r="E51" s="207"/>
      <c r="F51" s="312"/>
      <c r="G51" s="207"/>
      <c r="J51" s="104"/>
      <c r="K51" s="104"/>
      <c r="L51" s="104"/>
      <c r="M51" s="104"/>
    </row>
    <row r="52" spans="1:13" ht="11.25">
      <c r="A52" s="367"/>
      <c r="B52" s="63" t="s">
        <v>72</v>
      </c>
      <c r="C52" s="207"/>
      <c r="D52" s="312"/>
      <c r="E52" s="207"/>
      <c r="F52" s="312"/>
      <c r="G52" s="207"/>
      <c r="J52" s="104"/>
      <c r="K52" s="104"/>
      <c r="L52" s="104"/>
      <c r="M52" s="104"/>
    </row>
    <row r="53" spans="1:13" ht="11.25">
      <c r="A53" s="367"/>
      <c r="B53" s="60" t="s">
        <v>73</v>
      </c>
      <c r="C53" s="207">
        <v>528019</v>
      </c>
      <c r="D53" s="312">
        <v>527883</v>
      </c>
      <c r="E53" s="207">
        <v>452283.08</v>
      </c>
      <c r="F53" s="312">
        <v>470277</v>
      </c>
      <c r="G53" s="207">
        <v>594684</v>
      </c>
      <c r="J53" s="104"/>
      <c r="K53" s="104"/>
      <c r="L53" s="104"/>
      <c r="M53" s="104"/>
    </row>
    <row r="54" spans="1:13" ht="11.25">
      <c r="A54" s="367"/>
      <c r="B54" s="60" t="s">
        <v>319</v>
      </c>
      <c r="C54" s="207">
        <v>202278</v>
      </c>
      <c r="D54" s="312">
        <v>194244</v>
      </c>
      <c r="E54" s="207">
        <v>143167</v>
      </c>
      <c r="F54" s="312">
        <v>139884</v>
      </c>
      <c r="G54" s="207">
        <v>71952</v>
      </c>
      <c r="J54" s="104"/>
      <c r="K54" s="104"/>
      <c r="L54" s="104"/>
      <c r="M54" s="104"/>
    </row>
    <row r="55" spans="1:13" ht="11.25">
      <c r="A55" s="367"/>
      <c r="B55" s="60" t="s">
        <v>74</v>
      </c>
      <c r="C55" s="207">
        <v>17522</v>
      </c>
      <c r="D55" s="312">
        <v>18444</v>
      </c>
      <c r="E55" s="207">
        <v>17917</v>
      </c>
      <c r="F55" s="312">
        <v>16657</v>
      </c>
      <c r="G55" s="207">
        <v>14920</v>
      </c>
      <c r="J55" s="104"/>
      <c r="K55" s="104"/>
      <c r="L55" s="104"/>
      <c r="M55" s="104"/>
    </row>
    <row r="56" spans="1:13" ht="11.25">
      <c r="A56" s="367"/>
      <c r="B56" s="60" t="s">
        <v>75</v>
      </c>
      <c r="C56" s="207">
        <v>7721</v>
      </c>
      <c r="D56" s="312">
        <v>7166</v>
      </c>
      <c r="E56" s="207">
        <v>6248</v>
      </c>
      <c r="F56" s="312">
        <v>6218</v>
      </c>
      <c r="G56" s="207">
        <v>8082</v>
      </c>
      <c r="J56" s="104"/>
      <c r="K56" s="104"/>
      <c r="L56" s="104"/>
      <c r="M56" s="104"/>
    </row>
    <row r="57" spans="1:13" ht="11.25">
      <c r="A57" s="367"/>
      <c r="B57" s="60" t="s">
        <v>76</v>
      </c>
      <c r="C57" s="207">
        <v>81</v>
      </c>
      <c r="D57" s="312">
        <v>1677</v>
      </c>
      <c r="E57" s="207">
        <v>164</v>
      </c>
      <c r="F57" s="312">
        <v>1298</v>
      </c>
      <c r="G57" s="207">
        <v>1214</v>
      </c>
      <c r="J57" s="104"/>
      <c r="K57" s="104"/>
      <c r="L57" s="104"/>
      <c r="M57" s="104"/>
    </row>
    <row r="58" spans="1:13" ht="11.25">
      <c r="A58" s="367"/>
      <c r="B58" s="60" t="s">
        <v>77</v>
      </c>
      <c r="C58" s="207">
        <v>14906</v>
      </c>
      <c r="D58" s="312">
        <v>15822</v>
      </c>
      <c r="E58" s="207">
        <v>15110</v>
      </c>
      <c r="F58" s="312">
        <v>16378</v>
      </c>
      <c r="G58" s="207">
        <v>13187</v>
      </c>
      <c r="J58" s="104"/>
      <c r="K58" s="104"/>
      <c r="L58" s="104"/>
      <c r="M58" s="104"/>
    </row>
    <row r="59" spans="1:13" ht="11.25">
      <c r="A59" s="367"/>
      <c r="B59" s="60" t="s">
        <v>78</v>
      </c>
      <c r="C59" s="207">
        <v>68828</v>
      </c>
      <c r="D59" s="312">
        <v>59229</v>
      </c>
      <c r="E59" s="207">
        <v>18939</v>
      </c>
      <c r="F59" s="312">
        <v>18668</v>
      </c>
      <c r="G59" s="207">
        <v>18541</v>
      </c>
      <c r="J59" s="104"/>
      <c r="K59" s="104"/>
      <c r="L59" s="104"/>
      <c r="M59" s="104"/>
    </row>
    <row r="60" spans="1:13" ht="11.25">
      <c r="A60" s="367"/>
      <c r="B60" s="60" t="s">
        <v>79</v>
      </c>
      <c r="C60" s="210">
        <v>1501</v>
      </c>
      <c r="D60" s="314">
        <v>1486</v>
      </c>
      <c r="E60" s="210">
        <v>1466</v>
      </c>
      <c r="F60" s="314">
        <v>1485</v>
      </c>
      <c r="G60" s="210">
        <v>1467</v>
      </c>
      <c r="J60" s="104"/>
      <c r="K60" s="104"/>
      <c r="L60" s="104"/>
      <c r="M60" s="104"/>
    </row>
    <row r="61" spans="1:13" s="56" customFormat="1" ht="11.25">
      <c r="A61" s="367"/>
      <c r="B61" s="64"/>
      <c r="C61" s="209">
        <v>840856</v>
      </c>
      <c r="D61" s="315">
        <v>825951</v>
      </c>
      <c r="E61" s="209">
        <v>655294.0800000001</v>
      </c>
      <c r="F61" s="315">
        <v>670865</v>
      </c>
      <c r="G61" s="209">
        <v>724047</v>
      </c>
      <c r="J61" s="104"/>
      <c r="K61" s="104"/>
      <c r="L61" s="104"/>
      <c r="M61" s="104"/>
    </row>
    <row r="62" spans="1:13" ht="0.75" customHeight="1">
      <c r="A62" s="367"/>
      <c r="B62" s="60"/>
      <c r="C62" s="207"/>
      <c r="D62" s="312"/>
      <c r="E62" s="207"/>
      <c r="F62" s="312"/>
      <c r="G62" s="207"/>
      <c r="J62" s="104"/>
      <c r="K62" s="104"/>
      <c r="L62" s="104"/>
      <c r="M62" s="104"/>
    </row>
    <row r="63" spans="1:13" ht="11.25">
      <c r="A63" s="367"/>
      <c r="B63" s="63" t="s">
        <v>80</v>
      </c>
      <c r="C63" s="207"/>
      <c r="D63" s="312"/>
      <c r="E63" s="207"/>
      <c r="F63" s="312"/>
      <c r="G63" s="207"/>
      <c r="J63" s="104"/>
      <c r="K63" s="104"/>
      <c r="L63" s="104"/>
      <c r="M63" s="104"/>
    </row>
    <row r="64" spans="1:13" ht="11.25">
      <c r="A64" s="367"/>
      <c r="B64" s="60" t="s">
        <v>73</v>
      </c>
      <c r="C64" s="207">
        <v>132935.98405099998</v>
      </c>
      <c r="D64" s="312">
        <v>189139.30244700002</v>
      </c>
      <c r="E64" s="207">
        <v>211388.976569</v>
      </c>
      <c r="F64" s="312">
        <v>189110.522803</v>
      </c>
      <c r="G64" s="207">
        <v>82589.849514</v>
      </c>
      <c r="J64" s="104"/>
      <c r="K64" s="104"/>
      <c r="L64" s="104"/>
      <c r="M64" s="104"/>
    </row>
    <row r="65" spans="1:13" ht="11.25">
      <c r="A65" s="367"/>
      <c r="B65" s="60" t="s">
        <v>81</v>
      </c>
      <c r="C65" s="207">
        <v>48565</v>
      </c>
      <c r="D65" s="312">
        <v>48077</v>
      </c>
      <c r="E65" s="207">
        <v>50074</v>
      </c>
      <c r="F65" s="312">
        <v>48387</v>
      </c>
      <c r="G65" s="207">
        <v>46775</v>
      </c>
      <c r="J65" s="104"/>
      <c r="K65" s="104"/>
      <c r="L65" s="104"/>
      <c r="M65" s="104"/>
    </row>
    <row r="66" spans="1:13" ht="11.25">
      <c r="A66" s="367"/>
      <c r="B66" s="60" t="s">
        <v>75</v>
      </c>
      <c r="C66" s="207">
        <v>2317</v>
      </c>
      <c r="D66" s="312">
        <v>2240</v>
      </c>
      <c r="E66" s="207">
        <v>2061</v>
      </c>
      <c r="F66" s="312">
        <v>1980</v>
      </c>
      <c r="G66" s="207">
        <v>2172</v>
      </c>
      <c r="J66" s="104"/>
      <c r="K66" s="104"/>
      <c r="L66" s="104"/>
      <c r="M66" s="104"/>
    </row>
    <row r="67" spans="1:13" ht="11.25">
      <c r="A67" s="367"/>
      <c r="B67" s="60" t="s">
        <v>79</v>
      </c>
      <c r="C67" s="207">
        <v>27098</v>
      </c>
      <c r="D67" s="312">
        <v>28177</v>
      </c>
      <c r="E67" s="207">
        <v>15897</v>
      </c>
      <c r="F67" s="312">
        <v>25217</v>
      </c>
      <c r="G67" s="207">
        <v>24003</v>
      </c>
      <c r="J67" s="104"/>
      <c r="K67" s="104"/>
      <c r="L67" s="104"/>
      <c r="M67" s="104"/>
    </row>
    <row r="68" spans="1:13" ht="11.25">
      <c r="A68" s="367"/>
      <c r="B68" s="60" t="s">
        <v>76</v>
      </c>
      <c r="C68" s="207">
        <v>702</v>
      </c>
      <c r="D68" s="312">
        <v>469</v>
      </c>
      <c r="E68" s="207">
        <v>628</v>
      </c>
      <c r="F68" s="312">
        <v>614</v>
      </c>
      <c r="G68" s="207">
        <v>475</v>
      </c>
      <c r="J68" s="104"/>
      <c r="K68" s="104"/>
      <c r="L68" s="104"/>
      <c r="M68" s="104"/>
    </row>
    <row r="69" spans="1:13" ht="11.25">
      <c r="A69" s="367"/>
      <c r="B69" s="60" t="s">
        <v>82</v>
      </c>
      <c r="C69" s="207">
        <v>6474.820229000001</v>
      </c>
      <c r="D69" s="312">
        <v>9964.746809</v>
      </c>
      <c r="E69" s="207">
        <v>9270.564486</v>
      </c>
      <c r="F69" s="312">
        <v>9489.112928</v>
      </c>
      <c r="G69" s="207">
        <v>12384.257053999998</v>
      </c>
      <c r="J69" s="104"/>
      <c r="K69" s="104"/>
      <c r="L69" s="104"/>
      <c r="M69" s="104"/>
    </row>
    <row r="70" spans="1:13" ht="11.25">
      <c r="A70" s="367"/>
      <c r="B70" s="60" t="s">
        <v>83</v>
      </c>
      <c r="C70" s="210">
        <v>381371</v>
      </c>
      <c r="D70" s="314">
        <v>367069</v>
      </c>
      <c r="E70" s="210">
        <v>339670</v>
      </c>
      <c r="F70" s="314">
        <v>341959</v>
      </c>
      <c r="G70" s="210">
        <v>328417</v>
      </c>
      <c r="J70" s="104"/>
      <c r="K70" s="104"/>
      <c r="L70" s="104"/>
      <c r="M70" s="104"/>
    </row>
    <row r="71" spans="1:13" s="56" customFormat="1" ht="11.25">
      <c r="A71" s="367"/>
      <c r="B71" s="63"/>
      <c r="C71" s="209">
        <v>599463.80428</v>
      </c>
      <c r="D71" s="315">
        <v>645136.049256</v>
      </c>
      <c r="E71" s="209">
        <v>628989.5410549999</v>
      </c>
      <c r="F71" s="315">
        <v>616756.635731</v>
      </c>
      <c r="G71" s="209">
        <v>496816.106568</v>
      </c>
      <c r="J71" s="104"/>
      <c r="K71" s="104"/>
      <c r="L71" s="104"/>
      <c r="M71" s="104"/>
    </row>
    <row r="72" spans="1:13" s="56" customFormat="1" ht="11.25">
      <c r="A72" s="367"/>
      <c r="B72" s="60" t="s">
        <v>285</v>
      </c>
      <c r="C72" s="210">
        <v>326.930224</v>
      </c>
      <c r="D72" s="314">
        <v>2702.926346</v>
      </c>
      <c r="E72" s="210">
        <v>5445.124952</v>
      </c>
      <c r="F72" s="314">
        <v>5737.072845</v>
      </c>
      <c r="G72" s="210">
        <v>3349.024343</v>
      </c>
      <c r="J72" s="104"/>
      <c r="K72" s="104"/>
      <c r="L72" s="104"/>
      <c r="M72" s="104"/>
    </row>
    <row r="73" spans="1:13" s="56" customFormat="1" ht="11.25">
      <c r="A73" s="367"/>
      <c r="B73" s="63"/>
      <c r="C73" s="209">
        <v>599790.734504</v>
      </c>
      <c r="D73" s="315">
        <v>647838.975602</v>
      </c>
      <c r="E73" s="209">
        <v>634434.6660069999</v>
      </c>
      <c r="F73" s="315">
        <v>622493.708576</v>
      </c>
      <c r="G73" s="209">
        <v>500165.130911</v>
      </c>
      <c r="J73" s="104"/>
      <c r="K73" s="104"/>
      <c r="L73" s="104"/>
      <c r="M73" s="104"/>
    </row>
    <row r="74" spans="1:13" ht="2.25" customHeight="1">
      <c r="A74" s="367"/>
      <c r="B74" s="60"/>
      <c r="C74" s="207"/>
      <c r="D74" s="312"/>
      <c r="E74" s="207"/>
      <c r="F74" s="312"/>
      <c r="G74" s="207"/>
      <c r="J74" s="104"/>
      <c r="K74" s="104"/>
      <c r="L74" s="104"/>
      <c r="M74" s="104"/>
    </row>
    <row r="75" spans="1:13" s="56" customFormat="1" ht="11.25">
      <c r="A75" s="367"/>
      <c r="B75" s="64" t="s">
        <v>84</v>
      </c>
      <c r="C75" s="209">
        <v>1440646.734504</v>
      </c>
      <c r="D75" s="315">
        <v>1473789.975602</v>
      </c>
      <c r="E75" s="209">
        <v>1289728.746007</v>
      </c>
      <c r="F75" s="315">
        <v>1293358.7085759998</v>
      </c>
      <c r="G75" s="209">
        <v>1224212.130911</v>
      </c>
      <c r="J75" s="104"/>
      <c r="K75" s="104"/>
      <c r="L75" s="104"/>
      <c r="M75" s="104"/>
    </row>
    <row r="76" spans="1:13" ht="12" thickBot="1">
      <c r="A76" s="367"/>
      <c r="B76" s="214" t="s">
        <v>85</v>
      </c>
      <c r="C76" s="211">
        <v>2117890.7345040003</v>
      </c>
      <c r="D76" s="316">
        <v>2163972.975602</v>
      </c>
      <c r="E76" s="211">
        <v>1957818.488988</v>
      </c>
      <c r="F76" s="316">
        <v>1946210.7085759998</v>
      </c>
      <c r="G76" s="211">
        <v>1883814.130911</v>
      </c>
      <c r="J76" s="104"/>
      <c r="K76" s="104"/>
      <c r="L76" s="104"/>
      <c r="M76" s="104"/>
    </row>
    <row r="77" spans="2:6" ht="6" customHeight="1" thickTop="1">
      <c r="B77" s="60"/>
      <c r="C77" s="60"/>
      <c r="D77" s="65"/>
      <c r="E77" s="60"/>
      <c r="F77" s="318"/>
    </row>
    <row r="78" ht="11.25">
      <c r="G78" s="50"/>
    </row>
    <row r="79" ht="11.25">
      <c r="G79" s="50"/>
    </row>
    <row r="80" spans="3:7" ht="11.25" hidden="1">
      <c r="C80" s="256">
        <f>C76-C36</f>
        <v>-0.21074899984523654</v>
      </c>
      <c r="D80" s="256">
        <f>D76-D36</f>
        <v>-0.1430230000987649</v>
      </c>
      <c r="E80" s="256">
        <f>E76-E36</f>
        <v>0.1837550001218915</v>
      </c>
      <c r="F80" s="256">
        <f>F76-F36</f>
        <v>0.08735099993646145</v>
      </c>
      <c r="G80" s="256">
        <f>G76-G36</f>
        <v>-0.3116079999599606</v>
      </c>
    </row>
    <row r="84" spans="6:7" ht="11.25">
      <c r="F84" s="50"/>
      <c r="G84" s="50"/>
    </row>
  </sheetData>
  <sheetProtection/>
  <mergeCells count="1">
    <mergeCell ref="B7:B8"/>
  </mergeCells>
  <hyperlinks>
    <hyperlink ref="A1" location="Cover!E6" display="INDEX"/>
  </hyperlinks>
  <printOptions/>
  <pageMargins left="0.23" right="0" top="1" bottom="1" header="0.5" footer="0.5"/>
  <pageSetup fitToHeight="1" fitToWidth="1" horizontalDpi="600" verticalDpi="600" orientation="portrait" paperSize="9" scale="91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47" customWidth="1"/>
    <col min="2" max="2" width="52.7109375" style="47" customWidth="1"/>
    <col min="3" max="5" width="8.7109375" style="47" customWidth="1"/>
    <col min="6" max="7" width="8.7109375" style="90" customWidth="1"/>
    <col min="8" max="8" width="2.00390625" style="47" customWidth="1"/>
    <col min="9" max="16384" width="9.140625" style="47" customWidth="1"/>
  </cols>
  <sheetData>
    <row r="1" spans="1:5" ht="11.25">
      <c r="A1" s="350" t="s">
        <v>14</v>
      </c>
      <c r="B1" s="46" t="s">
        <v>45</v>
      </c>
      <c r="C1" s="46"/>
      <c r="D1" s="46"/>
      <c r="E1" s="46"/>
    </row>
    <row r="2" spans="6:7" ht="11.25">
      <c r="F2" s="78"/>
      <c r="G2" s="47"/>
    </row>
    <row r="3" spans="1:7" ht="11.25">
      <c r="A3" s="346">
        <v>3</v>
      </c>
      <c r="B3" s="78" t="s">
        <v>117</v>
      </c>
      <c r="C3" s="78"/>
      <c r="D3" s="78"/>
      <c r="E3" s="78"/>
      <c r="F3" s="52"/>
      <c r="G3" s="47"/>
    </row>
    <row r="4" spans="1:7" ht="11.25">
      <c r="A4" s="67"/>
      <c r="B4" s="78"/>
      <c r="C4" s="78"/>
      <c r="D4" s="78"/>
      <c r="E4" s="78"/>
      <c r="F4" s="52"/>
      <c r="G4" s="47"/>
    </row>
    <row r="5" spans="1:7" ht="11.25">
      <c r="A5" s="67"/>
      <c r="B5" s="78"/>
      <c r="C5" s="78"/>
      <c r="D5" s="78"/>
      <c r="E5" s="78"/>
      <c r="F5" s="52"/>
      <c r="G5" s="47"/>
    </row>
    <row r="6" spans="1:7" ht="12.75" customHeight="1">
      <c r="A6" s="67"/>
      <c r="B6" s="78"/>
      <c r="C6" s="78"/>
      <c r="D6" s="78"/>
      <c r="E6" s="78"/>
      <c r="F6" s="52"/>
      <c r="G6" s="52" t="str">
        <f>'Trends file-2'!$G$6</f>
        <v>Amount in Rs Mn</v>
      </c>
    </row>
    <row r="7" spans="2:7" ht="12.75" customHeight="1">
      <c r="B7" s="389" t="s">
        <v>0</v>
      </c>
      <c r="C7" s="391" t="s">
        <v>1</v>
      </c>
      <c r="D7" s="392"/>
      <c r="E7" s="392"/>
      <c r="F7" s="392"/>
      <c r="G7" s="393"/>
    </row>
    <row r="8" spans="2:7" ht="12.75" customHeight="1">
      <c r="B8" s="390"/>
      <c r="C8" s="253">
        <f>'Trends file-2'!C8</f>
        <v>42277</v>
      </c>
      <c r="D8" s="253">
        <f>'Trends file-2'!D8</f>
        <v>42185</v>
      </c>
      <c r="E8" s="253">
        <f>'Trends file-2'!E8</f>
        <v>42094</v>
      </c>
      <c r="F8" s="253">
        <f>'Trends file-2'!F8</f>
        <v>42004</v>
      </c>
      <c r="G8" s="253">
        <f>'Trends file-2'!G8</f>
        <v>41912</v>
      </c>
    </row>
    <row r="9" spans="2:7" ht="11.25">
      <c r="B9" s="79" t="s">
        <v>96</v>
      </c>
      <c r="C9" s="212"/>
      <c r="D9" s="320"/>
      <c r="E9" s="212"/>
      <c r="F9" s="320"/>
      <c r="G9" s="212"/>
    </row>
    <row r="10" spans="2:7" ht="11.25">
      <c r="B10" s="80"/>
      <c r="C10" s="213"/>
      <c r="D10" s="321"/>
      <c r="E10" s="213"/>
      <c r="F10" s="321"/>
      <c r="G10" s="213"/>
    </row>
    <row r="11" spans="1:12" s="56" customFormat="1" ht="11.25">
      <c r="A11" s="367"/>
      <c r="B11" s="80" t="s">
        <v>140</v>
      </c>
      <c r="C11" s="202">
        <v>29629</v>
      </c>
      <c r="D11" s="307">
        <v>39322</v>
      </c>
      <c r="E11" s="202">
        <v>23686</v>
      </c>
      <c r="F11" s="307">
        <v>28198</v>
      </c>
      <c r="G11" s="202">
        <v>28218</v>
      </c>
      <c r="I11" s="105"/>
      <c r="J11" s="105"/>
      <c r="K11" s="105"/>
      <c r="L11" s="105"/>
    </row>
    <row r="12" spans="2:12" ht="11.25">
      <c r="B12" s="81"/>
      <c r="C12" s="215"/>
      <c r="D12" s="322"/>
      <c r="E12" s="215"/>
      <c r="F12" s="322"/>
      <c r="G12" s="215"/>
      <c r="I12" s="105"/>
      <c r="J12" s="105"/>
      <c r="K12" s="105"/>
      <c r="L12" s="105"/>
    </row>
    <row r="13" spans="2:12" ht="11.25">
      <c r="B13" s="82" t="s">
        <v>97</v>
      </c>
      <c r="C13" s="215"/>
      <c r="D13" s="322"/>
      <c r="E13" s="215"/>
      <c r="F13" s="322"/>
      <c r="G13" s="215"/>
      <c r="I13" s="105"/>
      <c r="J13" s="105"/>
      <c r="K13" s="105"/>
      <c r="L13" s="105"/>
    </row>
    <row r="14" spans="1:12" ht="11.25">
      <c r="A14" s="367"/>
      <c r="B14" s="83" t="s">
        <v>98</v>
      </c>
      <c r="C14" s="216">
        <v>42390</v>
      </c>
      <c r="D14" s="323">
        <v>40404</v>
      </c>
      <c r="E14" s="216">
        <v>38401</v>
      </c>
      <c r="F14" s="323">
        <v>38015</v>
      </c>
      <c r="G14" s="216">
        <v>38530</v>
      </c>
      <c r="I14" s="105"/>
      <c r="J14" s="105"/>
      <c r="K14" s="105"/>
      <c r="L14" s="105"/>
    </row>
    <row r="15" spans="1:12" ht="11.25">
      <c r="A15" s="367"/>
      <c r="B15" s="83" t="s">
        <v>99</v>
      </c>
      <c r="C15" s="216">
        <v>-11110</v>
      </c>
      <c r="D15" s="323">
        <v>-5250.081314</v>
      </c>
      <c r="E15" s="216">
        <v>-7082</v>
      </c>
      <c r="F15" s="323">
        <v>-8219</v>
      </c>
      <c r="G15" s="216">
        <v>-3325.120502</v>
      </c>
      <c r="I15" s="105"/>
      <c r="J15" s="105"/>
      <c r="K15" s="105"/>
      <c r="L15" s="105"/>
    </row>
    <row r="16" spans="1:12" ht="11.25">
      <c r="A16" s="367"/>
      <c r="B16" s="83" t="s">
        <v>100</v>
      </c>
      <c r="C16" s="216">
        <v>29735</v>
      </c>
      <c r="D16" s="323">
        <v>24441</v>
      </c>
      <c r="E16" s="216">
        <v>26473</v>
      </c>
      <c r="F16" s="323">
        <v>18668.717791</v>
      </c>
      <c r="G16" s="216">
        <v>12383.282209</v>
      </c>
      <c r="I16" s="105"/>
      <c r="J16" s="105"/>
      <c r="K16" s="105"/>
      <c r="L16" s="105"/>
    </row>
    <row r="17" spans="1:12" ht="11.25">
      <c r="A17" s="367"/>
      <c r="B17" s="83" t="s">
        <v>328</v>
      </c>
      <c r="C17" s="217">
        <v>-2404</v>
      </c>
      <c r="D17" s="264">
        <v>-2126</v>
      </c>
      <c r="E17" s="217">
        <v>-2136</v>
      </c>
      <c r="F17" s="264">
        <v>-1800</v>
      </c>
      <c r="G17" s="217">
        <v>-1709</v>
      </c>
      <c r="I17" s="105"/>
      <c r="J17" s="105"/>
      <c r="K17" s="105"/>
      <c r="L17" s="105"/>
    </row>
    <row r="18" spans="1:12" ht="11.25">
      <c r="A18" s="367"/>
      <c r="B18" s="83" t="s">
        <v>298</v>
      </c>
      <c r="C18" s="217">
        <v>-9295</v>
      </c>
      <c r="D18" s="264">
        <v>-16911</v>
      </c>
      <c r="E18" s="217">
        <v>-141</v>
      </c>
      <c r="F18" s="264">
        <v>2082</v>
      </c>
      <c r="G18" s="217">
        <v>0</v>
      </c>
      <c r="I18" s="105"/>
      <c r="J18" s="105"/>
      <c r="K18" s="105"/>
      <c r="L18" s="105"/>
    </row>
    <row r="19" spans="1:12" ht="11.25">
      <c r="A19" s="367"/>
      <c r="B19" s="83" t="s">
        <v>327</v>
      </c>
      <c r="C19" s="216">
        <v>32</v>
      </c>
      <c r="D19" s="323">
        <v>21</v>
      </c>
      <c r="E19" s="216">
        <v>-8</v>
      </c>
      <c r="F19" s="323">
        <v>28</v>
      </c>
      <c r="G19" s="216">
        <v>-56</v>
      </c>
      <c r="I19" s="105"/>
      <c r="J19" s="105"/>
      <c r="K19" s="105"/>
      <c r="L19" s="105"/>
    </row>
    <row r="20" spans="1:12" ht="11.25">
      <c r="A20" s="367"/>
      <c r="B20" s="84" t="s">
        <v>101</v>
      </c>
      <c r="C20" s="216">
        <v>-69</v>
      </c>
      <c r="D20" s="323">
        <v>-124</v>
      </c>
      <c r="E20" s="216">
        <v>-36</v>
      </c>
      <c r="F20" s="323">
        <v>-61</v>
      </c>
      <c r="G20" s="216">
        <v>122</v>
      </c>
      <c r="I20" s="105"/>
      <c r="J20" s="105"/>
      <c r="K20" s="105"/>
      <c r="L20" s="105"/>
    </row>
    <row r="21" spans="2:12" ht="11.25">
      <c r="B21" s="83"/>
      <c r="C21" s="216"/>
      <c r="D21" s="323"/>
      <c r="E21" s="216"/>
      <c r="F21" s="323"/>
      <c r="G21" s="216"/>
      <c r="I21" s="105"/>
      <c r="J21" s="105"/>
      <c r="K21" s="105"/>
      <c r="L21" s="105"/>
    </row>
    <row r="22" spans="1:12" s="56" customFormat="1" ht="11.25">
      <c r="A22" s="367"/>
      <c r="B22" s="85" t="s">
        <v>141</v>
      </c>
      <c r="C22" s="218">
        <v>78908</v>
      </c>
      <c r="D22" s="324">
        <v>79776.918686</v>
      </c>
      <c r="E22" s="218">
        <v>79157</v>
      </c>
      <c r="F22" s="324">
        <v>76911.717791</v>
      </c>
      <c r="G22" s="218">
        <v>74163.161707</v>
      </c>
      <c r="I22" s="105"/>
      <c r="J22" s="105"/>
      <c r="K22" s="105"/>
      <c r="L22" s="105"/>
    </row>
    <row r="23" spans="2:12" ht="11.25">
      <c r="B23" s="83"/>
      <c r="C23" s="216"/>
      <c r="D23" s="323"/>
      <c r="E23" s="216"/>
      <c r="F23" s="323"/>
      <c r="G23" s="216"/>
      <c r="I23" s="105"/>
      <c r="J23" s="105"/>
      <c r="K23" s="105"/>
      <c r="L23" s="105"/>
    </row>
    <row r="24" spans="1:12" ht="11.25">
      <c r="A24" s="368"/>
      <c r="B24" s="86" t="s">
        <v>142</v>
      </c>
      <c r="C24" s="216">
        <v>1387</v>
      </c>
      <c r="D24" s="323">
        <v>-9314</v>
      </c>
      <c r="E24" s="216">
        <v>12275</v>
      </c>
      <c r="F24" s="323">
        <v>-5461</v>
      </c>
      <c r="G24" s="216">
        <v>-5800</v>
      </c>
      <c r="I24" s="105"/>
      <c r="J24" s="105"/>
      <c r="K24" s="105"/>
      <c r="L24" s="105"/>
    </row>
    <row r="25" spans="1:12" ht="11.25">
      <c r="A25" s="368"/>
      <c r="B25" s="83" t="s">
        <v>102</v>
      </c>
      <c r="C25" s="216">
        <v>-361</v>
      </c>
      <c r="D25" s="323">
        <v>-433</v>
      </c>
      <c r="E25" s="216">
        <v>-133</v>
      </c>
      <c r="F25" s="323">
        <v>37</v>
      </c>
      <c r="G25" s="216">
        <v>472</v>
      </c>
      <c r="I25" s="105"/>
      <c r="J25" s="105"/>
      <c r="K25" s="105"/>
      <c r="L25" s="105"/>
    </row>
    <row r="26" spans="1:12" ht="11.25">
      <c r="A26" s="368"/>
      <c r="B26" s="83" t="s">
        <v>103</v>
      </c>
      <c r="C26" s="216">
        <v>-5657</v>
      </c>
      <c r="D26" s="323">
        <v>27356</v>
      </c>
      <c r="E26" s="216">
        <v>-29482</v>
      </c>
      <c r="F26" s="323">
        <v>7968</v>
      </c>
      <c r="G26" s="216">
        <v>11350</v>
      </c>
      <c r="I26" s="105"/>
      <c r="J26" s="105"/>
      <c r="K26" s="105"/>
      <c r="L26" s="105"/>
    </row>
    <row r="27" spans="1:12" ht="11.25">
      <c r="A27" s="368"/>
      <c r="B27" s="83" t="s">
        <v>288</v>
      </c>
      <c r="C27" s="216">
        <v>-22</v>
      </c>
      <c r="D27" s="323">
        <v>-767</v>
      </c>
      <c r="E27" s="216">
        <v>644</v>
      </c>
      <c r="F27" s="323">
        <v>98</v>
      </c>
      <c r="G27" s="216">
        <v>366</v>
      </c>
      <c r="I27" s="105"/>
      <c r="J27" s="105"/>
      <c r="K27" s="105"/>
      <c r="L27" s="105"/>
    </row>
    <row r="28" spans="1:12" ht="11.25">
      <c r="A28" s="368"/>
      <c r="B28" s="81" t="s">
        <v>125</v>
      </c>
      <c r="C28" s="216">
        <v>7164</v>
      </c>
      <c r="D28" s="323">
        <v>2597</v>
      </c>
      <c r="E28" s="216">
        <v>46</v>
      </c>
      <c r="F28" s="323">
        <v>1075</v>
      </c>
      <c r="G28" s="216">
        <v>857</v>
      </c>
      <c r="I28" s="105"/>
      <c r="J28" s="105"/>
      <c r="K28" s="105"/>
      <c r="L28" s="105"/>
    </row>
    <row r="29" spans="1:12" ht="11.25">
      <c r="A29" s="368"/>
      <c r="B29" s="83" t="s">
        <v>126</v>
      </c>
      <c r="C29" s="216">
        <v>-7781</v>
      </c>
      <c r="D29" s="323">
        <v>-2035</v>
      </c>
      <c r="E29" s="216">
        <v>-1226</v>
      </c>
      <c r="F29" s="323">
        <v>1566</v>
      </c>
      <c r="G29" s="216">
        <v>-4408</v>
      </c>
      <c r="I29" s="105"/>
      <c r="J29" s="105"/>
      <c r="K29" s="105"/>
      <c r="L29" s="105"/>
    </row>
    <row r="30" spans="2:12" ht="11.25">
      <c r="B30" s="83"/>
      <c r="C30" s="216"/>
      <c r="D30" s="323"/>
      <c r="E30" s="216"/>
      <c r="F30" s="323"/>
      <c r="G30" s="216"/>
      <c r="I30" s="105"/>
      <c r="J30" s="105"/>
      <c r="K30" s="105"/>
      <c r="L30" s="105"/>
    </row>
    <row r="31" spans="1:12" ht="11.25">
      <c r="A31" s="368"/>
      <c r="B31" s="85" t="s">
        <v>138</v>
      </c>
      <c r="C31" s="218">
        <v>73638</v>
      </c>
      <c r="D31" s="324">
        <v>97180.918686</v>
      </c>
      <c r="E31" s="218">
        <v>61281</v>
      </c>
      <c r="F31" s="324">
        <v>82194.717791</v>
      </c>
      <c r="G31" s="218">
        <v>77000.161707</v>
      </c>
      <c r="I31" s="105"/>
      <c r="J31" s="105"/>
      <c r="K31" s="105"/>
      <c r="L31" s="105"/>
    </row>
    <row r="32" spans="1:12" ht="11.25">
      <c r="A32" s="368"/>
      <c r="B32" s="83"/>
      <c r="C32" s="216"/>
      <c r="D32" s="323"/>
      <c r="E32" s="216"/>
      <c r="F32" s="323"/>
      <c r="G32" s="216"/>
      <c r="I32" s="105"/>
      <c r="J32" s="105"/>
      <c r="K32" s="105"/>
      <c r="L32" s="105"/>
    </row>
    <row r="33" spans="1:12" ht="11.25">
      <c r="A33" s="368"/>
      <c r="B33" s="83" t="s">
        <v>143</v>
      </c>
      <c r="C33" s="216">
        <v>976</v>
      </c>
      <c r="D33" s="323">
        <v>410</v>
      </c>
      <c r="E33" s="216">
        <v>193</v>
      </c>
      <c r="F33" s="323">
        <v>137</v>
      </c>
      <c r="G33" s="216">
        <v>523</v>
      </c>
      <c r="I33" s="105"/>
      <c r="J33" s="105"/>
      <c r="K33" s="105"/>
      <c r="L33" s="105"/>
    </row>
    <row r="34" spans="1:12" ht="11.25">
      <c r="A34" s="368"/>
      <c r="B34" s="83" t="s">
        <v>310</v>
      </c>
      <c r="C34" s="216">
        <v>0</v>
      </c>
      <c r="D34" s="323">
        <v>0</v>
      </c>
      <c r="E34" s="216">
        <v>0</v>
      </c>
      <c r="F34" s="323">
        <v>86</v>
      </c>
      <c r="G34" s="216">
        <v>127</v>
      </c>
      <c r="I34" s="105"/>
      <c r="J34" s="105"/>
      <c r="K34" s="105"/>
      <c r="L34" s="105"/>
    </row>
    <row r="35" spans="1:12" ht="11.25">
      <c r="A35" s="368"/>
      <c r="B35" s="83" t="s">
        <v>248</v>
      </c>
      <c r="C35" s="216">
        <v>0</v>
      </c>
      <c r="D35" s="264">
        <v>0</v>
      </c>
      <c r="E35" s="217">
        <v>4205</v>
      </c>
      <c r="F35" s="264">
        <v>0</v>
      </c>
      <c r="G35" s="217">
        <v>2692</v>
      </c>
      <c r="I35" s="105"/>
      <c r="J35" s="105"/>
      <c r="K35" s="105"/>
      <c r="L35" s="105"/>
    </row>
    <row r="36" spans="1:12" ht="11.25">
      <c r="A36" s="368"/>
      <c r="B36" s="83" t="s">
        <v>144</v>
      </c>
      <c r="C36" s="216">
        <v>-15663</v>
      </c>
      <c r="D36" s="323">
        <v>-10299</v>
      </c>
      <c r="E36" s="216">
        <v>-14353</v>
      </c>
      <c r="F36" s="323">
        <v>-13880</v>
      </c>
      <c r="G36" s="216">
        <v>-11237</v>
      </c>
      <c r="I36" s="105"/>
      <c r="J36" s="105"/>
      <c r="K36" s="105"/>
      <c r="L36" s="105"/>
    </row>
    <row r="37" spans="1:12" ht="11.25">
      <c r="A37" s="368"/>
      <c r="B37" s="83"/>
      <c r="C37" s="216"/>
      <c r="D37" s="323"/>
      <c r="E37" s="216"/>
      <c r="F37" s="323"/>
      <c r="G37" s="216"/>
      <c r="I37" s="105"/>
      <c r="J37" s="105"/>
      <c r="K37" s="105"/>
      <c r="L37" s="105"/>
    </row>
    <row r="38" spans="1:12" s="56" customFormat="1" ht="11.25">
      <c r="A38" s="368"/>
      <c r="B38" s="85" t="s">
        <v>145</v>
      </c>
      <c r="C38" s="218">
        <v>58951</v>
      </c>
      <c r="D38" s="324">
        <v>87291.918686</v>
      </c>
      <c r="E38" s="218">
        <v>51326</v>
      </c>
      <c r="F38" s="324">
        <v>68537.717791</v>
      </c>
      <c r="G38" s="218">
        <v>69105.161707</v>
      </c>
      <c r="I38" s="105"/>
      <c r="J38" s="105"/>
      <c r="K38" s="105"/>
      <c r="L38" s="105"/>
    </row>
    <row r="39" spans="1:12" ht="11.25">
      <c r="A39" s="368"/>
      <c r="B39" s="83"/>
      <c r="C39" s="216"/>
      <c r="D39" s="323"/>
      <c r="E39" s="216"/>
      <c r="F39" s="323"/>
      <c r="G39" s="216"/>
      <c r="I39" s="105"/>
      <c r="J39" s="105"/>
      <c r="K39" s="105"/>
      <c r="L39" s="105"/>
    </row>
    <row r="40" spans="1:12" ht="11.25">
      <c r="A40" s="368"/>
      <c r="B40" s="85" t="s">
        <v>104</v>
      </c>
      <c r="C40" s="216"/>
      <c r="D40" s="323"/>
      <c r="E40" s="216"/>
      <c r="F40" s="323"/>
      <c r="G40" s="216"/>
      <c r="I40" s="105"/>
      <c r="J40" s="105"/>
      <c r="K40" s="105"/>
      <c r="L40" s="105"/>
    </row>
    <row r="41" spans="2:12" ht="11.25">
      <c r="B41" s="83"/>
      <c r="C41" s="216"/>
      <c r="D41" s="323"/>
      <c r="E41" s="216"/>
      <c r="F41" s="323"/>
      <c r="G41" s="216"/>
      <c r="I41" s="105"/>
      <c r="J41" s="105"/>
      <c r="K41" s="105"/>
      <c r="L41" s="105"/>
    </row>
    <row r="42" spans="1:12" ht="11.25">
      <c r="A42" s="368"/>
      <c r="B42" s="83" t="s">
        <v>250</v>
      </c>
      <c r="C42" s="216">
        <v>-44716</v>
      </c>
      <c r="D42" s="323">
        <v>-44062</v>
      </c>
      <c r="E42" s="216">
        <v>-41813</v>
      </c>
      <c r="F42" s="323">
        <v>-38225</v>
      </c>
      <c r="G42" s="216">
        <v>-36949</v>
      </c>
      <c r="I42" s="105"/>
      <c r="J42" s="105"/>
      <c r="K42" s="105"/>
      <c r="L42" s="105"/>
    </row>
    <row r="43" spans="1:12" ht="11.25">
      <c r="A43" s="368"/>
      <c r="B43" s="83" t="s">
        <v>249</v>
      </c>
      <c r="C43" s="216">
        <v>359</v>
      </c>
      <c r="D43" s="264">
        <v>387</v>
      </c>
      <c r="E43" s="216">
        <v>803</v>
      </c>
      <c r="F43" s="264">
        <v>60</v>
      </c>
      <c r="G43" s="216">
        <v>576</v>
      </c>
      <c r="I43" s="105"/>
      <c r="J43" s="105"/>
      <c r="K43" s="105"/>
      <c r="L43" s="105"/>
    </row>
    <row r="44" spans="1:12" ht="11.25">
      <c r="A44" s="368"/>
      <c r="B44" s="83" t="s">
        <v>128</v>
      </c>
      <c r="C44" s="216">
        <v>-8859</v>
      </c>
      <c r="D44" s="323">
        <v>-67617</v>
      </c>
      <c r="E44" s="216">
        <v>-48537</v>
      </c>
      <c r="F44" s="323">
        <v>-5626</v>
      </c>
      <c r="G44" s="216">
        <v>-4846</v>
      </c>
      <c r="I44" s="105"/>
      <c r="J44" s="105"/>
      <c r="K44" s="105"/>
      <c r="L44" s="105"/>
    </row>
    <row r="45" spans="1:12" ht="11.25">
      <c r="A45" s="368"/>
      <c r="B45" s="83" t="s">
        <v>329</v>
      </c>
      <c r="C45" s="216">
        <v>17710</v>
      </c>
      <c r="D45" s="323">
        <v>4305</v>
      </c>
      <c r="E45" s="216">
        <v>-20925</v>
      </c>
      <c r="F45" s="323">
        <v>11084</v>
      </c>
      <c r="G45" s="216">
        <v>11791</v>
      </c>
      <c r="I45" s="105"/>
      <c r="J45" s="105"/>
      <c r="K45" s="105"/>
      <c r="L45" s="105"/>
    </row>
    <row r="46" spans="1:12" ht="11.25">
      <c r="A46" s="368"/>
      <c r="B46" s="83" t="s">
        <v>258</v>
      </c>
      <c r="C46" s="216">
        <v>-2013</v>
      </c>
      <c r="D46" s="323">
        <v>0</v>
      </c>
      <c r="E46" s="216">
        <v>-550</v>
      </c>
      <c r="F46" s="323">
        <v>0</v>
      </c>
      <c r="G46" s="216">
        <v>-2171</v>
      </c>
      <c r="I46" s="105"/>
      <c r="J46" s="105"/>
      <c r="K46" s="105"/>
      <c r="L46" s="105"/>
    </row>
    <row r="47" spans="1:12" ht="11.25">
      <c r="A47" s="368"/>
      <c r="B47" s="83" t="s">
        <v>276</v>
      </c>
      <c r="C47" s="216">
        <v>3450</v>
      </c>
      <c r="D47" s="323">
        <v>3092</v>
      </c>
      <c r="E47" s="216">
        <v>4000</v>
      </c>
      <c r="F47" s="323">
        <v>0</v>
      </c>
      <c r="G47" s="216">
        <v>1029</v>
      </c>
      <c r="I47" s="105"/>
      <c r="J47" s="105"/>
      <c r="K47" s="105"/>
      <c r="L47" s="105"/>
    </row>
    <row r="48" spans="1:12" ht="11.25">
      <c r="A48" s="368"/>
      <c r="B48" s="81" t="s">
        <v>146</v>
      </c>
      <c r="C48" s="217">
        <v>-135</v>
      </c>
      <c r="D48" s="264">
        <v>0</v>
      </c>
      <c r="E48" s="217">
        <v>0</v>
      </c>
      <c r="F48" s="264">
        <v>-358</v>
      </c>
      <c r="G48" s="217">
        <v>0</v>
      </c>
      <c r="I48" s="105"/>
      <c r="J48" s="105"/>
      <c r="K48" s="105"/>
      <c r="L48" s="105"/>
    </row>
    <row r="49" spans="1:12" ht="11.25">
      <c r="A49" s="368"/>
      <c r="B49" s="81" t="s">
        <v>299</v>
      </c>
      <c r="C49" s="217">
        <v>0</v>
      </c>
      <c r="D49" s="264">
        <v>0</v>
      </c>
      <c r="E49" s="217">
        <v>1021</v>
      </c>
      <c r="F49" s="264">
        <v>0</v>
      </c>
      <c r="G49" s="217">
        <v>0</v>
      </c>
      <c r="I49" s="105"/>
      <c r="J49" s="105"/>
      <c r="K49" s="105"/>
      <c r="L49" s="105"/>
    </row>
    <row r="50" spans="1:12" ht="11.25">
      <c r="A50" s="368"/>
      <c r="B50" s="81" t="s">
        <v>306</v>
      </c>
      <c r="C50" s="217">
        <v>36298</v>
      </c>
      <c r="D50" s="264">
        <v>7346</v>
      </c>
      <c r="E50" s="217">
        <v>0</v>
      </c>
      <c r="F50" s="264">
        <v>0</v>
      </c>
      <c r="G50" s="217">
        <v>0</v>
      </c>
      <c r="I50" s="105"/>
      <c r="J50" s="105"/>
      <c r="K50" s="105"/>
      <c r="L50" s="105"/>
    </row>
    <row r="51" spans="1:12" ht="11.25">
      <c r="A51" s="368"/>
      <c r="B51" s="81" t="s">
        <v>287</v>
      </c>
      <c r="C51" s="217">
        <v>0</v>
      </c>
      <c r="D51" s="264">
        <v>0</v>
      </c>
      <c r="E51" s="217">
        <v>0</v>
      </c>
      <c r="F51" s="264">
        <v>87</v>
      </c>
      <c r="G51" s="217">
        <v>0</v>
      </c>
      <c r="I51" s="105"/>
      <c r="J51" s="105"/>
      <c r="K51" s="105"/>
      <c r="L51" s="105"/>
    </row>
    <row r="52" spans="1:12" ht="11.25">
      <c r="A52" s="368"/>
      <c r="B52" s="81" t="s">
        <v>309</v>
      </c>
      <c r="C52" s="216">
        <v>0</v>
      </c>
      <c r="D52" s="323">
        <v>0</v>
      </c>
      <c r="E52" s="217">
        <v>0</v>
      </c>
      <c r="F52" s="323">
        <v>0</v>
      </c>
      <c r="G52" s="216">
        <v>-89</v>
      </c>
      <c r="I52" s="105"/>
      <c r="J52" s="105"/>
      <c r="K52" s="105"/>
      <c r="L52" s="105"/>
    </row>
    <row r="53" spans="1:12" ht="11.25" hidden="1">
      <c r="A53" s="368"/>
      <c r="B53" s="81" t="s">
        <v>280</v>
      </c>
      <c r="C53" s="216">
        <v>0</v>
      </c>
      <c r="D53" s="323">
        <v>0</v>
      </c>
      <c r="E53" s="217">
        <v>0</v>
      </c>
      <c r="F53" s="323">
        <v>0</v>
      </c>
      <c r="G53" s="216">
        <v>-89</v>
      </c>
      <c r="I53" s="105"/>
      <c r="J53" s="105"/>
      <c r="K53" s="105"/>
      <c r="L53" s="105"/>
    </row>
    <row r="54" spans="1:12" ht="11.25">
      <c r="A54" s="368"/>
      <c r="B54" s="80"/>
      <c r="C54" s="216"/>
      <c r="D54" s="323"/>
      <c r="E54" s="216"/>
      <c r="F54" s="323"/>
      <c r="G54" s="216"/>
      <c r="I54" s="105"/>
      <c r="J54" s="105"/>
      <c r="K54" s="105"/>
      <c r="L54" s="105"/>
    </row>
    <row r="55" spans="1:12" s="56" customFormat="1" ht="11.25">
      <c r="A55" s="368"/>
      <c r="B55" s="87" t="s">
        <v>147</v>
      </c>
      <c r="C55" s="218">
        <v>2094</v>
      </c>
      <c r="D55" s="324">
        <v>-96549</v>
      </c>
      <c r="E55" s="218">
        <v>-106001</v>
      </c>
      <c r="F55" s="324">
        <v>-32978</v>
      </c>
      <c r="G55" s="218">
        <v>-30659</v>
      </c>
      <c r="I55" s="105"/>
      <c r="J55" s="105"/>
      <c r="K55" s="105"/>
      <c r="L55" s="105"/>
    </row>
    <row r="56" spans="1:12" ht="11.25">
      <c r="A56" s="368"/>
      <c r="B56" s="84"/>
      <c r="C56" s="216"/>
      <c r="D56" s="323"/>
      <c r="E56" s="216"/>
      <c r="F56" s="323"/>
      <c r="G56" s="216"/>
      <c r="I56" s="105"/>
      <c r="J56" s="105"/>
      <c r="K56" s="105"/>
      <c r="L56" s="105"/>
    </row>
    <row r="57" spans="1:12" s="56" customFormat="1" ht="11.25">
      <c r="A57" s="368"/>
      <c r="B57" s="85" t="s">
        <v>105</v>
      </c>
      <c r="C57" s="218"/>
      <c r="D57" s="324"/>
      <c r="E57" s="218"/>
      <c r="F57" s="324"/>
      <c r="G57" s="218"/>
      <c r="I57" s="105"/>
      <c r="J57" s="105"/>
      <c r="K57" s="105"/>
      <c r="L57" s="105"/>
    </row>
    <row r="58" spans="2:12" ht="11.25">
      <c r="B58" s="83"/>
      <c r="C58" s="216"/>
      <c r="D58" s="323"/>
      <c r="E58" s="216"/>
      <c r="F58" s="323"/>
      <c r="G58" s="216"/>
      <c r="I58" s="105"/>
      <c r="J58" s="105"/>
      <c r="K58" s="105"/>
      <c r="L58" s="105"/>
    </row>
    <row r="59" spans="1:12" ht="11.25">
      <c r="A59" s="368"/>
      <c r="B59" s="83" t="s">
        <v>289</v>
      </c>
      <c r="C59" s="216">
        <v>60963</v>
      </c>
      <c r="D59" s="323">
        <v>76322</v>
      </c>
      <c r="E59" s="216">
        <v>63713</v>
      </c>
      <c r="F59" s="323">
        <v>28508</v>
      </c>
      <c r="G59" s="216">
        <v>73352</v>
      </c>
      <c r="I59" s="105"/>
      <c r="J59" s="105"/>
      <c r="K59" s="105"/>
      <c r="L59" s="105"/>
    </row>
    <row r="60" spans="1:12" ht="11.25">
      <c r="A60" s="368"/>
      <c r="B60" s="84" t="s">
        <v>106</v>
      </c>
      <c r="C60" s="216">
        <v>-156486</v>
      </c>
      <c r="D60" s="323">
        <v>-59293</v>
      </c>
      <c r="E60" s="216">
        <v>-28876</v>
      </c>
      <c r="F60" s="323">
        <v>-51623</v>
      </c>
      <c r="G60" s="216">
        <v>-110359</v>
      </c>
      <c r="I60" s="105"/>
      <c r="J60" s="105"/>
      <c r="K60" s="105"/>
      <c r="L60" s="105"/>
    </row>
    <row r="61" spans="1:12" ht="11.25">
      <c r="A61" s="368"/>
      <c r="B61" s="84" t="s">
        <v>330</v>
      </c>
      <c r="C61" s="217">
        <v>9639</v>
      </c>
      <c r="D61" s="323">
        <v>2041</v>
      </c>
      <c r="E61" s="216">
        <v>-502</v>
      </c>
      <c r="F61" s="323">
        <v>3325</v>
      </c>
      <c r="G61" s="216">
        <v>265</v>
      </c>
      <c r="I61" s="105"/>
      <c r="J61" s="105"/>
      <c r="K61" s="105"/>
      <c r="L61" s="105"/>
    </row>
    <row r="62" spans="1:12" ht="11.25">
      <c r="A62" s="368"/>
      <c r="B62" s="84" t="s">
        <v>307</v>
      </c>
      <c r="C62" s="217">
        <v>31048</v>
      </c>
      <c r="D62" s="323">
        <v>4768</v>
      </c>
      <c r="E62" s="216">
        <v>0</v>
      </c>
      <c r="F62" s="323">
        <v>0</v>
      </c>
      <c r="G62" s="216">
        <v>0</v>
      </c>
      <c r="I62" s="105"/>
      <c r="J62" s="105"/>
      <c r="K62" s="105"/>
      <c r="L62" s="105"/>
    </row>
    <row r="63" spans="1:12" ht="11.25">
      <c r="A63" s="368"/>
      <c r="B63" s="84" t="s">
        <v>308</v>
      </c>
      <c r="C63" s="217">
        <v>-708</v>
      </c>
      <c r="D63" s="323">
        <v>-57</v>
      </c>
      <c r="E63" s="216">
        <v>0</v>
      </c>
      <c r="F63" s="323">
        <v>0</v>
      </c>
      <c r="G63" s="216">
        <v>0</v>
      </c>
      <c r="I63" s="105"/>
      <c r="J63" s="105"/>
      <c r="K63" s="105"/>
      <c r="L63" s="105"/>
    </row>
    <row r="64" spans="1:12" ht="11.25" hidden="1">
      <c r="A64" s="368"/>
      <c r="B64" s="84" t="s">
        <v>281</v>
      </c>
      <c r="C64" s="217">
        <v>0</v>
      </c>
      <c r="D64" s="264">
        <v>0</v>
      </c>
      <c r="E64" s="217">
        <v>0</v>
      </c>
      <c r="F64" s="264">
        <v>0</v>
      </c>
      <c r="G64" s="217">
        <v>0</v>
      </c>
      <c r="I64" s="105"/>
      <c r="J64" s="105"/>
      <c r="K64" s="105"/>
      <c r="L64" s="105"/>
    </row>
    <row r="65" spans="1:12" ht="11.25" hidden="1">
      <c r="A65" s="368"/>
      <c r="B65" s="84" t="s">
        <v>282</v>
      </c>
      <c r="C65" s="217">
        <v>0</v>
      </c>
      <c r="D65" s="264">
        <v>0</v>
      </c>
      <c r="E65" s="217">
        <v>0</v>
      </c>
      <c r="F65" s="264">
        <v>0</v>
      </c>
      <c r="G65" s="217">
        <v>0</v>
      </c>
      <c r="I65" s="105"/>
      <c r="J65" s="105"/>
      <c r="K65" s="105"/>
      <c r="L65" s="105"/>
    </row>
    <row r="66" spans="1:12" ht="11.25">
      <c r="A66" s="368"/>
      <c r="B66" s="84" t="s">
        <v>129</v>
      </c>
      <c r="C66" s="217">
        <v>-514</v>
      </c>
      <c r="D66" s="264">
        <v>0</v>
      </c>
      <c r="E66" s="217">
        <v>0</v>
      </c>
      <c r="F66" s="264">
        <v>0</v>
      </c>
      <c r="G66" s="217">
        <v>0</v>
      </c>
      <c r="I66" s="105"/>
      <c r="J66" s="105"/>
      <c r="K66" s="105"/>
      <c r="L66" s="105"/>
    </row>
    <row r="67" spans="1:12" ht="11.25">
      <c r="A67" s="368"/>
      <c r="B67" s="84" t="s">
        <v>290</v>
      </c>
      <c r="C67" s="216">
        <v>-7841</v>
      </c>
      <c r="D67" s="323">
        <v>-9232</v>
      </c>
      <c r="E67" s="216">
        <v>-9730</v>
      </c>
      <c r="F67" s="323">
        <v>-7536</v>
      </c>
      <c r="G67" s="216">
        <v>-7264</v>
      </c>
      <c r="I67" s="105"/>
      <c r="J67" s="105"/>
      <c r="K67" s="105"/>
      <c r="L67" s="105"/>
    </row>
    <row r="68" spans="1:12" ht="11.25">
      <c r="A68" s="368"/>
      <c r="B68" s="84" t="s">
        <v>107</v>
      </c>
      <c r="C68" s="216">
        <v>176</v>
      </c>
      <c r="D68" s="323">
        <v>367</v>
      </c>
      <c r="E68" s="216">
        <v>364</v>
      </c>
      <c r="F68" s="323">
        <v>73</v>
      </c>
      <c r="G68" s="216">
        <v>32</v>
      </c>
      <c r="I68" s="105"/>
      <c r="J68" s="105"/>
      <c r="K68" s="105"/>
      <c r="L68" s="105"/>
    </row>
    <row r="69" spans="1:12" ht="11.25">
      <c r="A69" s="368"/>
      <c r="B69" s="84" t="s">
        <v>331</v>
      </c>
      <c r="C69" s="217">
        <v>-15304</v>
      </c>
      <c r="D69" s="264">
        <v>0</v>
      </c>
      <c r="E69" s="217">
        <v>0</v>
      </c>
      <c r="F69" s="264">
        <v>-68</v>
      </c>
      <c r="G69" s="217">
        <v>-21331</v>
      </c>
      <c r="I69" s="105"/>
      <c r="J69" s="105"/>
      <c r="K69" s="105"/>
      <c r="L69" s="105"/>
    </row>
    <row r="70" spans="1:12" ht="11.25" hidden="1">
      <c r="A70" s="368"/>
      <c r="B70" s="83" t="s">
        <v>174</v>
      </c>
      <c r="C70" s="217">
        <v>0</v>
      </c>
      <c r="D70" s="264">
        <v>0</v>
      </c>
      <c r="E70" s="217">
        <v>0</v>
      </c>
      <c r="F70" s="264">
        <v>0</v>
      </c>
      <c r="G70" s="217">
        <v>0</v>
      </c>
      <c r="I70" s="105"/>
      <c r="J70" s="105"/>
      <c r="K70" s="105"/>
      <c r="L70" s="105"/>
    </row>
    <row r="71" spans="1:12" ht="11.25" hidden="1">
      <c r="A71" s="368"/>
      <c r="B71" s="83" t="s">
        <v>222</v>
      </c>
      <c r="C71" s="217">
        <v>0</v>
      </c>
      <c r="D71" s="264">
        <v>0</v>
      </c>
      <c r="E71" s="217">
        <v>0</v>
      </c>
      <c r="F71" s="264">
        <v>0</v>
      </c>
      <c r="G71" s="217">
        <v>0</v>
      </c>
      <c r="I71" s="105"/>
      <c r="J71" s="105"/>
      <c r="K71" s="105"/>
      <c r="L71" s="105"/>
    </row>
    <row r="72" spans="1:12" ht="11.25" hidden="1">
      <c r="A72" s="368"/>
      <c r="B72" s="83" t="s">
        <v>223</v>
      </c>
      <c r="C72" s="217">
        <v>0</v>
      </c>
      <c r="D72" s="323">
        <v>0</v>
      </c>
      <c r="E72" s="216">
        <v>0</v>
      </c>
      <c r="F72" s="264">
        <v>0</v>
      </c>
      <c r="G72" s="217">
        <v>0</v>
      </c>
      <c r="I72" s="105"/>
      <c r="J72" s="105"/>
      <c r="K72" s="105"/>
      <c r="L72" s="105"/>
    </row>
    <row r="73" spans="1:12" ht="11.25" hidden="1">
      <c r="A73" s="368"/>
      <c r="B73" s="83" t="s">
        <v>257</v>
      </c>
      <c r="C73" s="216">
        <v>0</v>
      </c>
      <c r="D73" s="264">
        <v>0</v>
      </c>
      <c r="E73" s="217">
        <v>0</v>
      </c>
      <c r="F73" s="264">
        <v>0</v>
      </c>
      <c r="G73" s="217">
        <v>0</v>
      </c>
      <c r="I73" s="105"/>
      <c r="J73" s="105"/>
      <c r="K73" s="105"/>
      <c r="L73" s="105"/>
    </row>
    <row r="74" spans="1:12" ht="11.25">
      <c r="A74" s="368"/>
      <c r="B74" s="83" t="s">
        <v>332</v>
      </c>
      <c r="C74" s="216">
        <v>0</v>
      </c>
      <c r="D74" s="323">
        <v>0</v>
      </c>
      <c r="E74" s="217">
        <v>19182</v>
      </c>
      <c r="F74" s="264">
        <v>0</v>
      </c>
      <c r="G74" s="217">
        <v>21230</v>
      </c>
      <c r="I74" s="105"/>
      <c r="J74" s="105"/>
      <c r="K74" s="105"/>
      <c r="L74" s="105"/>
    </row>
    <row r="75" spans="1:12" ht="11.25">
      <c r="A75" s="368"/>
      <c r="B75" s="83" t="s">
        <v>301</v>
      </c>
      <c r="C75" s="216">
        <v>0</v>
      </c>
      <c r="D75" s="323">
        <v>0</v>
      </c>
      <c r="E75" s="217">
        <v>-624</v>
      </c>
      <c r="F75" s="264">
        <v>0</v>
      </c>
      <c r="G75" s="217">
        <v>0</v>
      </c>
      <c r="I75" s="105"/>
      <c r="J75" s="105"/>
      <c r="K75" s="105"/>
      <c r="L75" s="105"/>
    </row>
    <row r="76" spans="1:12" ht="11.25">
      <c r="A76" s="368"/>
      <c r="B76" s="83"/>
      <c r="C76" s="216"/>
      <c r="D76" s="323"/>
      <c r="E76" s="216"/>
      <c r="F76" s="323"/>
      <c r="G76" s="216"/>
      <c r="I76" s="105"/>
      <c r="J76" s="105"/>
      <c r="K76" s="105"/>
      <c r="L76" s="105"/>
    </row>
    <row r="77" spans="1:12" s="56" customFormat="1" ht="11.25">
      <c r="A77" s="368"/>
      <c r="B77" s="87" t="s">
        <v>108</v>
      </c>
      <c r="C77" s="218">
        <v>-79027</v>
      </c>
      <c r="D77" s="324">
        <v>14916</v>
      </c>
      <c r="E77" s="218">
        <v>43527</v>
      </c>
      <c r="F77" s="324">
        <v>-27321</v>
      </c>
      <c r="G77" s="218">
        <v>-44075</v>
      </c>
      <c r="I77" s="105"/>
      <c r="J77" s="105"/>
      <c r="K77" s="105"/>
      <c r="L77" s="105"/>
    </row>
    <row r="78" spans="1:12" ht="11.25">
      <c r="A78" s="368"/>
      <c r="B78" s="85"/>
      <c r="C78" s="216"/>
      <c r="D78" s="323"/>
      <c r="E78" s="216"/>
      <c r="F78" s="323"/>
      <c r="G78" s="216"/>
      <c r="I78" s="105"/>
      <c r="J78" s="105"/>
      <c r="K78" s="105"/>
      <c r="L78" s="105"/>
    </row>
    <row r="79" spans="1:12" ht="22.5">
      <c r="A79" s="368"/>
      <c r="B79" s="108" t="s">
        <v>110</v>
      </c>
      <c r="C79" s="218">
        <v>-17982</v>
      </c>
      <c r="D79" s="324">
        <v>5658.9186860000045</v>
      </c>
      <c r="E79" s="218">
        <v>-11148</v>
      </c>
      <c r="F79" s="324">
        <v>8238.717791000003</v>
      </c>
      <c r="G79" s="218">
        <v>-5628.838292999993</v>
      </c>
      <c r="I79" s="105"/>
      <c r="J79" s="105"/>
      <c r="K79" s="105"/>
      <c r="L79" s="105"/>
    </row>
    <row r="80" spans="1:12" s="88" customFormat="1" ht="11.25">
      <c r="A80" s="368"/>
      <c r="B80" s="109" t="s">
        <v>109</v>
      </c>
      <c r="C80" s="216">
        <v>-314</v>
      </c>
      <c r="D80" s="323">
        <v>1737</v>
      </c>
      <c r="E80" s="216">
        <v>448</v>
      </c>
      <c r="F80" s="323">
        <v>24</v>
      </c>
      <c r="G80" s="216">
        <v>46</v>
      </c>
      <c r="I80" s="105"/>
      <c r="J80" s="105"/>
      <c r="K80" s="105"/>
      <c r="L80" s="105"/>
    </row>
    <row r="81" spans="1:12" ht="7.5" customHeight="1">
      <c r="A81" s="368"/>
      <c r="B81" s="83"/>
      <c r="C81" s="216"/>
      <c r="D81" s="323"/>
      <c r="E81" s="216"/>
      <c r="F81" s="323"/>
      <c r="G81" s="216"/>
      <c r="I81" s="105"/>
      <c r="J81" s="105"/>
      <c r="K81" s="105"/>
      <c r="L81" s="105"/>
    </row>
    <row r="82" spans="1:12" ht="11.25">
      <c r="A82" s="368"/>
      <c r="B82" s="83" t="s">
        <v>252</v>
      </c>
      <c r="C82" s="216">
        <v>5981</v>
      </c>
      <c r="D82" s="323">
        <v>-1415</v>
      </c>
      <c r="E82" s="216">
        <v>9285</v>
      </c>
      <c r="F82" s="323">
        <v>1022</v>
      </c>
      <c r="G82" s="216">
        <v>6605</v>
      </c>
      <c r="I82" s="105"/>
      <c r="J82" s="105"/>
      <c r="K82" s="105"/>
      <c r="L82" s="105"/>
    </row>
    <row r="83" spans="1:12" s="56" customFormat="1" ht="11.25">
      <c r="A83" s="368"/>
      <c r="B83" s="89" t="s">
        <v>111</v>
      </c>
      <c r="C83" s="219">
        <v>-12315</v>
      </c>
      <c r="D83" s="325">
        <v>5981</v>
      </c>
      <c r="E83" s="219">
        <v>-1415</v>
      </c>
      <c r="F83" s="325">
        <v>9285</v>
      </c>
      <c r="G83" s="219">
        <v>1022</v>
      </c>
      <c r="I83" s="105"/>
      <c r="J83" s="105"/>
      <c r="K83" s="105"/>
      <c r="L83" s="105"/>
    </row>
    <row r="84" spans="4:7" ht="11.25">
      <c r="D84" s="318"/>
      <c r="F84" s="326"/>
      <c r="G84" s="47"/>
    </row>
    <row r="85" spans="3:7" ht="11.25" hidden="1">
      <c r="C85" s="254">
        <f>C79+C82-C83+C80</f>
        <v>0</v>
      </c>
      <c r="D85" s="255">
        <f>D79+D82-D83+D80</f>
        <v>-0.08131399999547284</v>
      </c>
      <c r="E85" s="254">
        <f>E79+E82-E83+E80</f>
        <v>0</v>
      </c>
      <c r="F85" s="255">
        <f>F79+F82-F83+F80</f>
        <v>-0.2822089999972377</v>
      </c>
      <c r="G85" s="254">
        <f>G79+G82-G83+G80</f>
        <v>0.16170700000657234</v>
      </c>
    </row>
    <row r="86" spans="4:6" ht="11.25">
      <c r="D86" s="318"/>
      <c r="E86" s="90"/>
      <c r="F86" s="318"/>
    </row>
    <row r="87" spans="4:6" ht="11.25">
      <c r="D87" s="318"/>
      <c r="E87" s="90"/>
      <c r="F87" s="318"/>
    </row>
    <row r="88" spans="4:6" ht="11.25">
      <c r="D88" s="318"/>
      <c r="E88" s="90"/>
      <c r="F88" s="318"/>
    </row>
    <row r="89" spans="4:6" ht="11.25">
      <c r="D89" s="318"/>
      <c r="E89" s="90"/>
      <c r="F89" s="47"/>
    </row>
  </sheetData>
  <sheetProtection/>
  <mergeCells count="2">
    <mergeCell ref="B7:B8"/>
    <mergeCell ref="C7:G7"/>
  </mergeCells>
  <hyperlinks>
    <hyperlink ref="A1" location="Cover!E6" display="INDEX"/>
  </hyperlinks>
  <printOptions/>
  <pageMargins left="0.23" right="0" top="1" bottom="1" header="0.5" footer="0.5"/>
  <pageSetup fitToHeight="1" fitToWidth="1" horizontalDpi="600" verticalDpi="600" orientation="portrait" paperSize="9" scale="81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36.421875" style="2" customWidth="1"/>
    <col min="3" max="7" width="10.28125" style="2" customWidth="1"/>
    <col min="8" max="8" width="2.00390625" style="2" customWidth="1"/>
    <col min="9" max="11" width="9.140625" style="2" customWidth="1"/>
    <col min="12" max="12" width="5.7109375" style="2" customWidth="1"/>
    <col min="13" max="16384" width="9.140625" style="2" customWidth="1"/>
  </cols>
  <sheetData>
    <row r="1" ht="11.25">
      <c r="A1" s="350" t="s">
        <v>14</v>
      </c>
    </row>
    <row r="3" spans="1:7" ht="12" customHeight="1">
      <c r="A3" s="344">
        <v>4</v>
      </c>
      <c r="B3" s="1" t="s">
        <v>118</v>
      </c>
      <c r="C3" s="1"/>
      <c r="D3" s="1"/>
      <c r="E3" s="1"/>
      <c r="F3" s="1"/>
      <c r="G3" s="1"/>
    </row>
    <row r="4" spans="1:9" ht="12" customHeight="1">
      <c r="A4" s="20"/>
      <c r="B4" s="43"/>
      <c r="C4" s="43"/>
      <c r="D4" s="43"/>
      <c r="E4" s="43"/>
      <c r="F4" s="43"/>
      <c r="G4" s="3" t="str">
        <f>'Trends file-1'!$G$6</f>
        <v>Amount in Rs Mn, except ratios</v>
      </c>
      <c r="H4" s="43"/>
      <c r="I4" s="43"/>
    </row>
    <row r="5" spans="1:7" ht="12" customHeight="1">
      <c r="A5" s="20"/>
      <c r="B5" s="400" t="s">
        <v>0</v>
      </c>
      <c r="C5" s="401" t="s">
        <v>1</v>
      </c>
      <c r="D5" s="402"/>
      <c r="E5" s="402"/>
      <c r="F5" s="402"/>
      <c r="G5" s="402"/>
    </row>
    <row r="6" spans="1:10" ht="24.75" customHeight="1">
      <c r="A6" s="20"/>
      <c r="B6" s="400"/>
      <c r="C6" s="253">
        <f>'Trends file-3'!C8</f>
        <v>42277</v>
      </c>
      <c r="D6" s="253">
        <f>'Trends file-3'!D8</f>
        <v>42185</v>
      </c>
      <c r="E6" s="253">
        <f>'Trends file-3'!E8</f>
        <v>42094</v>
      </c>
      <c r="F6" s="253">
        <f>'Trends file-3'!F8</f>
        <v>42004</v>
      </c>
      <c r="G6" s="253">
        <f>'Trends file-3'!G8</f>
        <v>41912</v>
      </c>
      <c r="I6" s="45"/>
      <c r="J6" s="45"/>
    </row>
    <row r="7" spans="1:12" ht="12" customHeight="1">
      <c r="A7" s="367"/>
      <c r="B7" s="68" t="s">
        <v>4</v>
      </c>
      <c r="C7" s="220">
        <v>238356.91121400002</v>
      </c>
      <c r="D7" s="327">
        <v>236709.013109</v>
      </c>
      <c r="E7" s="220">
        <v>230155.28039099998</v>
      </c>
      <c r="F7" s="327">
        <v>232170.781985</v>
      </c>
      <c r="G7" s="220">
        <v>228452.083974</v>
      </c>
      <c r="I7" s="106"/>
      <c r="J7" s="106"/>
      <c r="K7" s="106"/>
      <c r="L7" s="106"/>
    </row>
    <row r="8" spans="1:14" ht="12" customHeight="1">
      <c r="A8" s="367"/>
      <c r="B8" s="69" t="s">
        <v>136</v>
      </c>
      <c r="C8" s="168">
        <v>82653.01972199997</v>
      </c>
      <c r="D8" s="190">
        <v>82616.86525200002</v>
      </c>
      <c r="E8" s="168">
        <v>80505.3028197139</v>
      </c>
      <c r="F8" s="190">
        <v>78275.60560899993</v>
      </c>
      <c r="G8" s="168">
        <v>77494.40129976664</v>
      </c>
      <c r="I8" s="106"/>
      <c r="J8" s="106"/>
      <c r="K8" s="106"/>
      <c r="L8" s="106"/>
      <c r="M8" s="106"/>
      <c r="N8" s="106"/>
    </row>
    <row r="9" spans="1:12" s="30" customFormat="1" ht="11.25">
      <c r="A9" s="367"/>
      <c r="B9" s="121" t="s">
        <v>139</v>
      </c>
      <c r="C9" s="221">
        <v>0.34676158245645744</v>
      </c>
      <c r="D9" s="328">
        <v>0.34902289594674846</v>
      </c>
      <c r="E9" s="221">
        <v>0.34978690335910273</v>
      </c>
      <c r="F9" s="328">
        <v>0.33714666824035217</v>
      </c>
      <c r="G9" s="221">
        <v>0.33921512096421164</v>
      </c>
      <c r="I9" s="106"/>
      <c r="J9" s="106"/>
      <c r="K9" s="106"/>
      <c r="L9" s="106"/>
    </row>
    <row r="10" spans="1:13" ht="11.25">
      <c r="A10" s="367"/>
      <c r="B10" s="69" t="s">
        <v>16</v>
      </c>
      <c r="C10" s="168">
        <v>40113.72304600006</v>
      </c>
      <c r="D10" s="190">
        <v>42157.10015699998</v>
      </c>
      <c r="E10" s="168">
        <v>42719.8801817139</v>
      </c>
      <c r="F10" s="190">
        <v>39842.15201800009</v>
      </c>
      <c r="G10" s="168">
        <v>38523.977629766574</v>
      </c>
      <c r="I10" s="106"/>
      <c r="J10" s="106"/>
      <c r="K10" s="106"/>
      <c r="L10" s="106"/>
      <c r="M10" s="106"/>
    </row>
    <row r="11" spans="1:13" ht="11.25">
      <c r="A11" s="367"/>
      <c r="B11" s="69" t="s">
        <v>10</v>
      </c>
      <c r="C11" s="168">
        <v>18625.768170210187</v>
      </c>
      <c r="D11" s="190">
        <v>19191.412037360693</v>
      </c>
      <c r="E11" s="168">
        <v>19389.977555296606</v>
      </c>
      <c r="F11" s="190">
        <v>10450.47085410418</v>
      </c>
      <c r="G11" s="168">
        <v>9057.420764521163</v>
      </c>
      <c r="I11" s="106"/>
      <c r="J11" s="106"/>
      <c r="K11" s="106"/>
      <c r="L11" s="106"/>
      <c r="M11" s="106"/>
    </row>
    <row r="12" spans="1:12" ht="11.25">
      <c r="A12" s="367"/>
      <c r="B12" s="68" t="s">
        <v>251</v>
      </c>
      <c r="C12" s="168">
        <v>2404.019766</v>
      </c>
      <c r="D12" s="190">
        <v>2126.45249</v>
      </c>
      <c r="E12" s="168">
        <v>2136.0116529999996</v>
      </c>
      <c r="F12" s="190">
        <v>1800.4234869999998</v>
      </c>
      <c r="G12" s="168">
        <v>1709.011893</v>
      </c>
      <c r="I12" s="106"/>
      <c r="J12" s="106"/>
      <c r="K12" s="106"/>
      <c r="L12" s="106"/>
    </row>
    <row r="13" spans="1:14" ht="12" customHeight="1">
      <c r="A13" s="367"/>
      <c r="B13" s="68" t="s">
        <v>253</v>
      </c>
      <c r="C13" s="168">
        <v>23034.646539000038</v>
      </c>
      <c r="D13" s="190">
        <v>25006.90350899998</v>
      </c>
      <c r="E13" s="168">
        <v>25154.9027347139</v>
      </c>
      <c r="F13" s="190">
        <v>31117.858820000074</v>
      </c>
      <c r="G13" s="168">
        <v>29969.212641000006</v>
      </c>
      <c r="I13" s="106"/>
      <c r="J13" s="106"/>
      <c r="K13" s="106"/>
      <c r="L13" s="106"/>
      <c r="M13" s="106"/>
      <c r="N13" s="106"/>
    </row>
    <row r="14" spans="1:12" ht="12" customHeight="1">
      <c r="A14" s="367"/>
      <c r="B14" s="68" t="s">
        <v>36</v>
      </c>
      <c r="C14" s="168">
        <v>14386.358274999999</v>
      </c>
      <c r="D14" s="190">
        <v>13480.986896000002</v>
      </c>
      <c r="E14" s="168">
        <v>10667.991411757554</v>
      </c>
      <c r="F14" s="190">
        <v>12609.178514000001</v>
      </c>
      <c r="G14" s="168">
        <v>14827.385621</v>
      </c>
      <c r="I14" s="106"/>
      <c r="J14" s="106"/>
      <c r="K14" s="106"/>
      <c r="L14" s="106"/>
    </row>
    <row r="15" spans="1:13" s="1" customFormat="1" ht="11.25">
      <c r="A15" s="367"/>
      <c r="B15" s="68" t="s">
        <v>254</v>
      </c>
      <c r="C15" s="168">
        <v>15226.856496000035</v>
      </c>
      <c r="D15" s="190">
        <v>15542.56772999998</v>
      </c>
      <c r="E15" s="168">
        <v>12553.018560000019</v>
      </c>
      <c r="F15" s="190">
        <v>14364.51956300008</v>
      </c>
      <c r="G15" s="168">
        <v>13832.480690999999</v>
      </c>
      <c r="I15" s="106"/>
      <c r="J15" s="106"/>
      <c r="K15" s="106"/>
      <c r="L15" s="106"/>
      <c r="M15" s="162"/>
    </row>
    <row r="16" spans="1:12" s="1" customFormat="1" ht="11.25">
      <c r="A16" s="367"/>
      <c r="B16" s="68" t="s">
        <v>131</v>
      </c>
      <c r="C16" s="168">
        <v>50342.57316199999</v>
      </c>
      <c r="D16" s="190">
        <v>39921.133208</v>
      </c>
      <c r="E16" s="168">
        <v>64460.22548099991</v>
      </c>
      <c r="F16" s="190">
        <v>45095.066702</v>
      </c>
      <c r="G16" s="168">
        <v>37270.50515699999</v>
      </c>
      <c r="I16" s="106"/>
      <c r="J16" s="106"/>
      <c r="K16" s="106"/>
      <c r="L16" s="106"/>
    </row>
    <row r="17" spans="1:12" s="1" customFormat="1" ht="11.25">
      <c r="A17" s="367"/>
      <c r="B17" s="68" t="s">
        <v>132</v>
      </c>
      <c r="C17" s="168">
        <v>32310.446559999975</v>
      </c>
      <c r="D17" s="190">
        <v>42695.73204400002</v>
      </c>
      <c r="E17" s="168">
        <v>16045.077338714</v>
      </c>
      <c r="F17" s="190">
        <v>33180.53890699994</v>
      </c>
      <c r="G17" s="168">
        <v>40223.89614276665</v>
      </c>
      <c r="I17" s="106"/>
      <c r="J17" s="106"/>
      <c r="K17" s="106"/>
      <c r="L17" s="106"/>
    </row>
    <row r="18" spans="1:7" ht="11.25">
      <c r="A18" s="367"/>
      <c r="B18" s="117" t="s">
        <v>148</v>
      </c>
      <c r="C18" s="222">
        <v>2492128.811162336</v>
      </c>
      <c r="D18" s="329">
        <v>2439611.5835157833</v>
      </c>
      <c r="E18" s="222">
        <v>2265893.372053524</v>
      </c>
      <c r="F18" s="329">
        <v>2258253.4223937816</v>
      </c>
      <c r="G18" s="222">
        <v>2221035.8368905247</v>
      </c>
    </row>
    <row r="19" spans="1:7" s="30" customFormat="1" ht="12" customHeight="1">
      <c r="A19" s="32"/>
      <c r="B19" s="40"/>
      <c r="C19" s="40"/>
      <c r="D19" s="40"/>
      <c r="E19" s="40"/>
      <c r="F19" s="33"/>
      <c r="G19" s="33"/>
    </row>
    <row r="20" spans="1:7" ht="12" customHeight="1">
      <c r="A20" s="19"/>
      <c r="B20" s="348" t="s">
        <v>235</v>
      </c>
      <c r="C20" s="1"/>
      <c r="D20" s="1"/>
      <c r="E20" s="1"/>
      <c r="F20" s="1"/>
      <c r="G20" s="1"/>
    </row>
    <row r="21" spans="1:7" ht="12" customHeight="1">
      <c r="A21" s="19"/>
      <c r="B21" s="1"/>
      <c r="C21" s="1"/>
      <c r="D21" s="1"/>
      <c r="E21" s="1"/>
      <c r="F21" s="1"/>
      <c r="G21" s="1"/>
    </row>
    <row r="22" spans="1:7" ht="12" customHeight="1">
      <c r="A22" s="344">
        <v>4.1</v>
      </c>
      <c r="B22" s="1" t="s">
        <v>263</v>
      </c>
      <c r="C22" s="1"/>
      <c r="D22" s="1"/>
      <c r="E22" s="1"/>
      <c r="F22" s="1"/>
      <c r="G22" s="1"/>
    </row>
    <row r="23" spans="1:7" ht="12" customHeight="1">
      <c r="A23" s="19"/>
      <c r="B23" s="1"/>
      <c r="C23" s="1"/>
      <c r="D23" s="1"/>
      <c r="E23" s="1"/>
      <c r="F23" s="1"/>
      <c r="G23" s="3" t="str">
        <f>'Trends file-1'!$G$6</f>
        <v>Amount in Rs Mn, except ratios</v>
      </c>
    </row>
    <row r="24" spans="1:7" ht="12" customHeight="1">
      <c r="A24" s="19"/>
      <c r="B24" s="398" t="s">
        <v>0</v>
      </c>
      <c r="C24" s="394" t="s">
        <v>1</v>
      </c>
      <c r="D24" s="395"/>
      <c r="E24" s="395"/>
      <c r="F24" s="395"/>
      <c r="G24" s="395"/>
    </row>
    <row r="25" spans="1:7" ht="24" customHeight="1">
      <c r="A25" s="19"/>
      <c r="B25" s="399"/>
      <c r="C25" s="253">
        <f>$C$6</f>
        <v>42277</v>
      </c>
      <c r="D25" s="253">
        <f>$D$6</f>
        <v>42185</v>
      </c>
      <c r="E25" s="253">
        <f>$E$6</f>
        <v>42094</v>
      </c>
      <c r="F25" s="253">
        <f>$F$6</f>
        <v>42004</v>
      </c>
      <c r="G25" s="253">
        <f>$G$6</f>
        <v>41912</v>
      </c>
    </row>
    <row r="26" spans="1:7" ht="12" customHeight="1">
      <c r="A26" s="367"/>
      <c r="B26" s="2" t="s">
        <v>4</v>
      </c>
      <c r="C26" s="42">
        <v>178276.41632600004</v>
      </c>
      <c r="D26" s="164">
        <v>177344.237343</v>
      </c>
      <c r="E26" s="42">
        <v>170212.30313200003</v>
      </c>
      <c r="F26" s="164">
        <v>166147.610231</v>
      </c>
      <c r="G26" s="42">
        <v>161826.97764</v>
      </c>
    </row>
    <row r="27" spans="1:7" ht="12" customHeight="1">
      <c r="A27" s="367"/>
      <c r="B27" s="69" t="s">
        <v>256</v>
      </c>
      <c r="C27" s="41">
        <v>156215.9</v>
      </c>
      <c r="D27" s="163">
        <v>156340.8</v>
      </c>
      <c r="E27" s="41">
        <v>149052.6</v>
      </c>
      <c r="F27" s="163">
        <v>144959.7</v>
      </c>
      <c r="G27" s="41">
        <v>141239.9</v>
      </c>
    </row>
    <row r="28" spans="1:7" ht="12" customHeight="1">
      <c r="A28" s="367"/>
      <c r="B28" s="2" t="s">
        <v>136</v>
      </c>
      <c r="C28" s="41">
        <v>69929.67459800007</v>
      </c>
      <c r="D28" s="163">
        <v>69942.19483699999</v>
      </c>
      <c r="E28" s="41">
        <v>67604.19913771389</v>
      </c>
      <c r="F28" s="163">
        <v>63323.737660000064</v>
      </c>
      <c r="G28" s="41">
        <v>61195.14710876655</v>
      </c>
    </row>
    <row r="29" spans="1:7" ht="12" customHeight="1">
      <c r="A29" s="367"/>
      <c r="B29" s="123" t="s">
        <v>139</v>
      </c>
      <c r="C29" s="124">
        <v>0.39225420860000454</v>
      </c>
      <c r="D29" s="330">
        <v>0.39438662279014675</v>
      </c>
      <c r="E29" s="124">
        <v>0.397175749894452</v>
      </c>
      <c r="F29" s="330">
        <v>0.3811293919422565</v>
      </c>
      <c r="G29" s="124">
        <v>0.3781517025233034</v>
      </c>
    </row>
    <row r="30" spans="1:7" ht="12" customHeight="1">
      <c r="A30" s="367"/>
      <c r="B30" s="347" t="s">
        <v>16</v>
      </c>
      <c r="C30" s="41">
        <v>38867.33727000004</v>
      </c>
      <c r="D30" s="163">
        <v>41396.42657799999</v>
      </c>
      <c r="E30" s="41">
        <v>40772.35360171396</v>
      </c>
      <c r="F30" s="163">
        <v>36649.51933599998</v>
      </c>
      <c r="G30" s="41">
        <v>34692.33190176658</v>
      </c>
    </row>
    <row r="31" spans="1:7" ht="12" customHeight="1">
      <c r="A31" s="367"/>
      <c r="B31" s="68" t="s">
        <v>253</v>
      </c>
      <c r="C31" s="168">
        <v>28935.073329000028</v>
      </c>
      <c r="D31" s="190">
        <v>33396.708188</v>
      </c>
      <c r="E31" s="168">
        <v>38694.37569571401</v>
      </c>
      <c r="F31" s="190">
        <v>38197.90648799998</v>
      </c>
      <c r="G31" s="168">
        <v>34134.84990999999</v>
      </c>
    </row>
    <row r="32" spans="1:7" ht="12" customHeight="1">
      <c r="A32" s="367"/>
      <c r="B32" s="347" t="s">
        <v>255</v>
      </c>
      <c r="C32" s="41">
        <v>15671.179071000024</v>
      </c>
      <c r="D32" s="163">
        <v>20329.682771999996</v>
      </c>
      <c r="E32" s="41">
        <v>25535.170510956446</v>
      </c>
      <c r="F32" s="163">
        <v>25649.772714999966</v>
      </c>
      <c r="G32" s="41">
        <v>22959.574540999998</v>
      </c>
    </row>
    <row r="33" spans="1:7" ht="12" customHeight="1">
      <c r="A33" s="367"/>
      <c r="B33" s="99" t="s">
        <v>131</v>
      </c>
      <c r="C33" s="113">
        <v>39677.343162</v>
      </c>
      <c r="D33" s="161">
        <v>30410.102207999997</v>
      </c>
      <c r="E33" s="113">
        <v>42250.11748099991</v>
      </c>
      <c r="F33" s="161">
        <v>27517.249702</v>
      </c>
      <c r="G33" s="113">
        <v>21249.602396999995</v>
      </c>
    </row>
    <row r="34" spans="1:7" ht="12" customHeight="1">
      <c r="A34" s="367"/>
      <c r="B34" s="99" t="s">
        <v>132</v>
      </c>
      <c r="C34" s="111">
        <v>30252.331436000073</v>
      </c>
      <c r="D34" s="331">
        <v>39532.09262899999</v>
      </c>
      <c r="E34" s="111">
        <v>25354.081656713985</v>
      </c>
      <c r="F34" s="331">
        <v>35806.48795800006</v>
      </c>
      <c r="G34" s="111">
        <v>39945.54471176655</v>
      </c>
    </row>
    <row r="35" spans="1:7" ht="12" customHeight="1">
      <c r="A35" s="367"/>
      <c r="B35" s="112" t="s">
        <v>148</v>
      </c>
      <c r="C35" s="114">
        <v>1773516.1965963359</v>
      </c>
      <c r="D35" s="332">
        <v>1732250.9624047836</v>
      </c>
      <c r="E35" s="114">
        <v>1584349.4876845242</v>
      </c>
      <c r="F35" s="332">
        <v>1500781.288795781</v>
      </c>
      <c r="G35" s="114">
        <v>1402788.443475525</v>
      </c>
    </row>
    <row r="36" ht="12" customHeight="1"/>
    <row r="37" spans="1:7" ht="12" customHeight="1">
      <c r="A37" s="344" t="s">
        <v>229</v>
      </c>
      <c r="B37" s="1" t="s">
        <v>234</v>
      </c>
      <c r="C37" s="1"/>
      <c r="D37" s="1"/>
      <c r="E37" s="1"/>
      <c r="F37" s="1"/>
      <c r="G37" s="1"/>
    </row>
    <row r="38" spans="1:7" ht="12" customHeight="1">
      <c r="A38" s="19"/>
      <c r="B38" s="1"/>
      <c r="C38" s="1"/>
      <c r="D38" s="1"/>
      <c r="E38" s="1"/>
      <c r="F38" s="1"/>
      <c r="G38" s="3" t="str">
        <f>'Trends file-1'!$G$6</f>
        <v>Amount in Rs Mn, except ratios</v>
      </c>
    </row>
    <row r="39" spans="1:7" ht="12" customHeight="1">
      <c r="A39" s="19"/>
      <c r="B39" s="398" t="s">
        <v>0</v>
      </c>
      <c r="C39" s="394" t="s">
        <v>1</v>
      </c>
      <c r="D39" s="395"/>
      <c r="E39" s="395"/>
      <c r="F39" s="395"/>
      <c r="G39" s="395"/>
    </row>
    <row r="40" spans="1:7" ht="24" customHeight="1">
      <c r="A40" s="19"/>
      <c r="B40" s="399"/>
      <c r="C40" s="253">
        <f>$C$6</f>
        <v>42277</v>
      </c>
      <c r="D40" s="253">
        <f>$D$6</f>
        <v>42185</v>
      </c>
      <c r="E40" s="253">
        <f>$E$6</f>
        <v>42094</v>
      </c>
      <c r="F40" s="253">
        <f>$F$6</f>
        <v>42004</v>
      </c>
      <c r="G40" s="253">
        <f>$G$6</f>
        <v>41912</v>
      </c>
    </row>
    <row r="41" spans="1:7" ht="12" customHeight="1">
      <c r="A41" s="367"/>
      <c r="B41" s="2" t="s">
        <v>4</v>
      </c>
      <c r="C41" s="42">
        <v>174522.004609</v>
      </c>
      <c r="D41" s="164">
        <v>173696.397483</v>
      </c>
      <c r="E41" s="42">
        <v>166705.3316169999</v>
      </c>
      <c r="F41" s="164">
        <v>162563.97027100003</v>
      </c>
      <c r="G41" s="42">
        <v>158154.87785100003</v>
      </c>
    </row>
    <row r="42" spans="1:7" ht="12" customHeight="1">
      <c r="A42" s="367"/>
      <c r="B42" s="69" t="s">
        <v>256</v>
      </c>
      <c r="C42" s="41">
        <v>152926.6</v>
      </c>
      <c r="D42" s="163">
        <v>153201.8</v>
      </c>
      <c r="E42" s="41">
        <v>146007.5</v>
      </c>
      <c r="F42" s="163">
        <v>141828</v>
      </c>
      <c r="G42" s="41">
        <v>137985</v>
      </c>
    </row>
    <row r="43" spans="1:7" ht="12" customHeight="1">
      <c r="A43" s="367"/>
      <c r="B43" s="2" t="s">
        <v>136</v>
      </c>
      <c r="C43" s="41">
        <v>70171.61861600002</v>
      </c>
      <c r="D43" s="163">
        <v>70212.62915400002</v>
      </c>
      <c r="E43" s="41">
        <v>67869.88630671387</v>
      </c>
      <c r="F43" s="163">
        <v>63594.48699699997</v>
      </c>
      <c r="G43" s="41">
        <v>61087.848610766596</v>
      </c>
    </row>
    <row r="44" spans="1:7" ht="12" customHeight="1">
      <c r="A44" s="367"/>
      <c r="B44" s="123" t="s">
        <v>139</v>
      </c>
      <c r="C44" s="124">
        <v>0.40207891705812615</v>
      </c>
      <c r="D44" s="330">
        <v>0.404226168023271</v>
      </c>
      <c r="E44" s="124">
        <v>0.4071248690632327</v>
      </c>
      <c r="F44" s="330">
        <v>0.3911966894692942</v>
      </c>
      <c r="G44" s="124">
        <v>0.38625333243479426</v>
      </c>
    </row>
    <row r="45" spans="1:7" ht="12" customHeight="1">
      <c r="A45" s="367"/>
      <c r="B45" s="347" t="s">
        <v>16</v>
      </c>
      <c r="C45" s="41">
        <v>40474.7007</v>
      </c>
      <c r="D45" s="163">
        <v>43015.672244000016</v>
      </c>
      <c r="E45" s="41">
        <v>42577.071233713876</v>
      </c>
      <c r="F45" s="163">
        <v>38431.720125999986</v>
      </c>
      <c r="G45" s="41">
        <v>36033.11601776663</v>
      </c>
    </row>
    <row r="46" spans="1:7" ht="12" customHeight="1">
      <c r="A46" s="367"/>
      <c r="B46" s="68" t="s">
        <v>253</v>
      </c>
      <c r="C46" s="168">
        <v>31417.994837999977</v>
      </c>
      <c r="D46" s="190">
        <v>35524.81550500003</v>
      </c>
      <c r="E46" s="168">
        <v>41266.24139571389</v>
      </c>
      <c r="F46" s="190">
        <v>40734.18957399998</v>
      </c>
      <c r="G46" s="168">
        <v>35665.42511800005</v>
      </c>
    </row>
    <row r="47" spans="1:7" ht="12" customHeight="1">
      <c r="A47" s="367"/>
      <c r="B47" s="347" t="s">
        <v>255</v>
      </c>
      <c r="C47" s="41">
        <v>18164.05268899998</v>
      </c>
      <c r="D47" s="163">
        <v>22465.796874000025</v>
      </c>
      <c r="E47" s="41">
        <v>28114.95542995634</v>
      </c>
      <c r="F47" s="163">
        <v>28194.293952</v>
      </c>
      <c r="G47" s="41">
        <v>24499.00328400005</v>
      </c>
    </row>
    <row r="48" spans="1:7" ht="12" customHeight="1">
      <c r="A48" s="367"/>
      <c r="B48" s="99" t="s">
        <v>131</v>
      </c>
      <c r="C48" s="113">
        <v>38360.392459999995</v>
      </c>
      <c r="D48" s="161">
        <v>29417.866995999997</v>
      </c>
      <c r="E48" s="113">
        <v>40920.073330999905</v>
      </c>
      <c r="F48" s="161">
        <v>27090.22647</v>
      </c>
      <c r="G48" s="113">
        <v>20588.402193999995</v>
      </c>
    </row>
    <row r="49" spans="1:7" ht="12" customHeight="1">
      <c r="A49" s="367"/>
      <c r="B49" s="99" t="s">
        <v>132</v>
      </c>
      <c r="C49" s="111">
        <v>31811.226156000026</v>
      </c>
      <c r="D49" s="331">
        <v>40794.76215800003</v>
      </c>
      <c r="E49" s="111">
        <v>26949.81297571397</v>
      </c>
      <c r="F49" s="331">
        <v>36504.26052699997</v>
      </c>
      <c r="G49" s="111">
        <v>40499.4464167666</v>
      </c>
    </row>
    <row r="50" spans="1:7" ht="12" customHeight="1">
      <c r="A50" s="367"/>
      <c r="B50" s="112" t="s">
        <v>148</v>
      </c>
      <c r="C50" s="114">
        <v>1700205.092977336</v>
      </c>
      <c r="D50" s="332">
        <v>1662010.4517457837</v>
      </c>
      <c r="E50" s="114">
        <v>1516524.030701524</v>
      </c>
      <c r="F50" s="332">
        <v>1433023.129460781</v>
      </c>
      <c r="G50" s="114">
        <v>1336905.5173485249</v>
      </c>
    </row>
    <row r="51" ht="12" customHeight="1"/>
    <row r="52" spans="1:7" ht="12" customHeight="1">
      <c r="A52" s="20"/>
      <c r="B52" s="122" t="s">
        <v>156</v>
      </c>
      <c r="C52" s="1"/>
      <c r="D52" s="1"/>
      <c r="E52" s="1"/>
      <c r="F52" s="1"/>
      <c r="G52" s="1"/>
    </row>
    <row r="53" ht="12" customHeight="1"/>
    <row r="54" spans="1:7" ht="12" customHeight="1">
      <c r="A54" s="19" t="s">
        <v>264</v>
      </c>
      <c r="B54" s="1" t="s">
        <v>233</v>
      </c>
      <c r="C54" s="1"/>
      <c r="D54" s="1"/>
      <c r="E54" s="1"/>
      <c r="F54" s="1"/>
      <c r="G54" s="1"/>
    </row>
    <row r="55" spans="1:12" ht="12" customHeight="1">
      <c r="A55" s="20"/>
      <c r="G55" s="3" t="str">
        <f>'Trends file-1'!$G$6</f>
        <v>Amount in Rs Mn, except ratios</v>
      </c>
      <c r="H55" s="29"/>
      <c r="I55" s="29"/>
      <c r="J55" s="29"/>
      <c r="K55" s="29"/>
      <c r="L55" s="3"/>
    </row>
    <row r="56" spans="1:12" ht="12.75" customHeight="1">
      <c r="A56" s="20"/>
      <c r="B56" s="398" t="s">
        <v>0</v>
      </c>
      <c r="C56" s="394" t="s">
        <v>1</v>
      </c>
      <c r="D56" s="395"/>
      <c r="E56" s="395"/>
      <c r="F56" s="395"/>
      <c r="G56" s="395"/>
      <c r="H56" s="396"/>
      <c r="I56" s="396"/>
      <c r="J56" s="396"/>
      <c r="K56" s="396"/>
      <c r="L56" s="396"/>
    </row>
    <row r="57" spans="1:12" ht="24.75" customHeight="1">
      <c r="A57" s="20"/>
      <c r="B57" s="399"/>
      <c r="C57" s="253">
        <f>$C$6</f>
        <v>42277</v>
      </c>
      <c r="D57" s="253">
        <f>$D$6</f>
        <v>42185</v>
      </c>
      <c r="E57" s="253">
        <f>$E$6</f>
        <v>42094</v>
      </c>
      <c r="F57" s="253">
        <f>$F$6</f>
        <v>42004</v>
      </c>
      <c r="G57" s="253">
        <f>$G$6</f>
        <v>41912</v>
      </c>
      <c r="H57" s="8"/>
      <c r="I57" s="8"/>
      <c r="J57" s="8"/>
      <c r="K57" s="8"/>
      <c r="L57" s="8"/>
    </row>
    <row r="58" spans="1:12" ht="12" customHeight="1">
      <c r="A58" s="368"/>
      <c r="B58" s="2" t="s">
        <v>4</v>
      </c>
      <c r="C58" s="42">
        <v>136555.88247999997</v>
      </c>
      <c r="D58" s="164">
        <v>137986.81078200002</v>
      </c>
      <c r="E58" s="42">
        <v>134134.76076799998</v>
      </c>
      <c r="F58" s="164">
        <v>131634.53295000002</v>
      </c>
      <c r="G58" s="42">
        <v>126341.714845</v>
      </c>
      <c r="H58" s="5"/>
      <c r="I58" s="106"/>
      <c r="J58" s="106"/>
      <c r="K58" s="106"/>
      <c r="L58" s="106"/>
    </row>
    <row r="59" spans="1:12" ht="12" customHeight="1">
      <c r="A59" s="368"/>
      <c r="B59" s="2" t="s">
        <v>136</v>
      </c>
      <c r="C59" s="41">
        <v>52678.83492499998</v>
      </c>
      <c r="D59" s="163">
        <v>53489.13140400001</v>
      </c>
      <c r="E59" s="41">
        <v>51743.624178028374</v>
      </c>
      <c r="F59" s="163">
        <v>49128.23866286331</v>
      </c>
      <c r="G59" s="41">
        <v>46457.803604606306</v>
      </c>
      <c r="H59" s="5"/>
      <c r="I59" s="106"/>
      <c r="J59" s="106"/>
      <c r="K59" s="106"/>
      <c r="L59" s="106"/>
    </row>
    <row r="60" spans="1:12" s="1" customFormat="1" ht="11.25">
      <c r="A60" s="368"/>
      <c r="B60" s="123" t="s">
        <v>139</v>
      </c>
      <c r="C60" s="124">
        <v>0.38576759908322034</v>
      </c>
      <c r="D60" s="330">
        <v>0.38763944974788495</v>
      </c>
      <c r="E60" s="124">
        <v>0.3857585004943227</v>
      </c>
      <c r="F60" s="330">
        <v>0.3732169481812508</v>
      </c>
      <c r="G60" s="124">
        <v>0.3677154743514619</v>
      </c>
      <c r="H60" s="9"/>
      <c r="I60" s="106"/>
      <c r="J60" s="106"/>
      <c r="K60" s="106"/>
      <c r="L60" s="106"/>
    </row>
    <row r="61" spans="1:13" ht="12" customHeight="1">
      <c r="A61" s="368"/>
      <c r="B61" s="356" t="s">
        <v>16</v>
      </c>
      <c r="C61" s="41">
        <v>30725.855904999968</v>
      </c>
      <c r="D61" s="163">
        <v>33744.02541200001</v>
      </c>
      <c r="E61" s="41">
        <v>33954.17056795286</v>
      </c>
      <c r="F61" s="163">
        <v>31613.517468000086</v>
      </c>
      <c r="G61" s="41">
        <v>28983.145062561976</v>
      </c>
      <c r="H61" s="5"/>
      <c r="I61" s="106"/>
      <c r="J61" s="106"/>
      <c r="K61" s="106"/>
      <c r="L61" s="106"/>
      <c r="M61" s="106"/>
    </row>
    <row r="62" spans="1:12" s="1" customFormat="1" ht="11.25">
      <c r="A62" s="368"/>
      <c r="B62" s="99" t="s">
        <v>131</v>
      </c>
      <c r="C62" s="113">
        <v>31014.853255</v>
      </c>
      <c r="D62" s="161">
        <v>22165.531825</v>
      </c>
      <c r="E62" s="113">
        <v>34598.43318</v>
      </c>
      <c r="F62" s="161">
        <v>20737.504657000012</v>
      </c>
      <c r="G62" s="113">
        <v>14889.713784999993</v>
      </c>
      <c r="H62" s="9"/>
      <c r="I62" s="106"/>
      <c r="J62" s="106"/>
      <c r="K62" s="106"/>
      <c r="L62" s="106"/>
    </row>
    <row r="63" spans="1:12" s="1" customFormat="1" ht="11.25">
      <c r="A63" s="368"/>
      <c r="B63" s="99" t="s">
        <v>132</v>
      </c>
      <c r="C63" s="111">
        <v>21663.98166999998</v>
      </c>
      <c r="D63" s="331">
        <v>31323.59957900001</v>
      </c>
      <c r="E63" s="111">
        <v>17145.190998028374</v>
      </c>
      <c r="F63" s="331">
        <v>28390.734005863298</v>
      </c>
      <c r="G63" s="111">
        <v>31568.089819606314</v>
      </c>
      <c r="H63" s="9"/>
      <c r="I63" s="106"/>
      <c r="J63" s="106"/>
      <c r="K63" s="106"/>
      <c r="L63" s="106"/>
    </row>
    <row r="64" spans="1:12" s="1" customFormat="1" ht="11.25">
      <c r="A64" s="368"/>
      <c r="B64" s="112" t="s">
        <v>148</v>
      </c>
      <c r="C64" s="114">
        <v>1318752.136736439</v>
      </c>
      <c r="D64" s="332">
        <v>1290246.2268789252</v>
      </c>
      <c r="E64" s="114">
        <v>1153194.8443111624</v>
      </c>
      <c r="F64" s="332">
        <v>1071543.7995175475</v>
      </c>
      <c r="G64" s="114">
        <v>983232.3564072826</v>
      </c>
      <c r="H64" s="9"/>
      <c r="I64" s="106"/>
      <c r="J64" s="106"/>
      <c r="K64" s="106"/>
      <c r="L64" s="106"/>
    </row>
    <row r="65" spans="1:6" ht="11.25">
      <c r="A65" s="20"/>
      <c r="B65" s="30"/>
      <c r="C65" s="30"/>
      <c r="D65" s="30"/>
      <c r="E65" s="30"/>
      <c r="F65" s="30"/>
    </row>
    <row r="66" spans="1:6" ht="11.25">
      <c r="A66" s="20"/>
      <c r="B66" s="30"/>
      <c r="C66" s="30"/>
      <c r="D66" s="30"/>
      <c r="E66" s="30"/>
      <c r="F66" s="30"/>
    </row>
    <row r="67" spans="1:7" ht="12" customHeight="1">
      <c r="A67" s="19" t="s">
        <v>265</v>
      </c>
      <c r="B67" s="1" t="s">
        <v>170</v>
      </c>
      <c r="C67" s="1"/>
      <c r="D67" s="1"/>
      <c r="E67" s="1"/>
      <c r="F67" s="1"/>
      <c r="G67" s="1"/>
    </row>
    <row r="68" spans="1:12" ht="12" customHeight="1">
      <c r="A68" s="20"/>
      <c r="G68" s="3" t="str">
        <f>'Trends file-1'!$G$6</f>
        <v>Amount in Rs Mn, except ratios</v>
      </c>
      <c r="L68" s="3"/>
    </row>
    <row r="69" spans="1:12" ht="12.75" customHeight="1">
      <c r="A69" s="20"/>
      <c r="B69" s="398" t="s">
        <v>0</v>
      </c>
      <c r="C69" s="394" t="s">
        <v>1</v>
      </c>
      <c r="D69" s="395"/>
      <c r="E69" s="395"/>
      <c r="F69" s="395"/>
      <c r="G69" s="395"/>
      <c r="H69" s="396"/>
      <c r="I69" s="396"/>
      <c r="J69" s="396"/>
      <c r="K69" s="396"/>
      <c r="L69" s="396"/>
    </row>
    <row r="70" spans="1:12" ht="24.75" customHeight="1">
      <c r="A70" s="20"/>
      <c r="B70" s="399"/>
      <c r="C70" s="253">
        <f>$C$6</f>
        <v>42277</v>
      </c>
      <c r="D70" s="253">
        <f>$D$6</f>
        <v>42185</v>
      </c>
      <c r="E70" s="253">
        <f>$E$6</f>
        <v>42094</v>
      </c>
      <c r="F70" s="253">
        <f>$F$6</f>
        <v>42004</v>
      </c>
      <c r="G70" s="253">
        <f>$G$6</f>
        <v>41912</v>
      </c>
      <c r="H70" s="8"/>
      <c r="I70" s="8"/>
      <c r="J70" s="8"/>
      <c r="K70" s="8"/>
      <c r="L70" s="8"/>
    </row>
    <row r="71" spans="1:13" ht="12" customHeight="1">
      <c r="A71" s="368"/>
      <c r="B71" s="2" t="s">
        <v>4</v>
      </c>
      <c r="C71" s="42">
        <v>11770.332773999997</v>
      </c>
      <c r="D71" s="164">
        <v>11427.385139</v>
      </c>
      <c r="E71" s="42">
        <v>11288.243410000005</v>
      </c>
      <c r="F71" s="164">
        <v>11170.933230999997</v>
      </c>
      <c r="G71" s="42">
        <v>11160.21665</v>
      </c>
      <c r="H71" s="5"/>
      <c r="I71" s="106"/>
      <c r="J71" s="106"/>
      <c r="K71" s="106"/>
      <c r="L71" s="106"/>
      <c r="M71" s="106"/>
    </row>
    <row r="72" spans="1:12" ht="12" customHeight="1">
      <c r="A72" s="368"/>
      <c r="B72" s="2" t="s">
        <v>136</v>
      </c>
      <c r="C72" s="41">
        <v>5222.464805999997</v>
      </c>
      <c r="D72" s="163">
        <v>5269.916607</v>
      </c>
      <c r="E72" s="41">
        <v>5165.027665624273</v>
      </c>
      <c r="F72" s="163">
        <v>4407.079724975201</v>
      </c>
      <c r="G72" s="41">
        <v>4505.791877781972</v>
      </c>
      <c r="H72" s="5"/>
      <c r="I72" s="106"/>
      <c r="J72" s="106"/>
      <c r="K72" s="106"/>
      <c r="L72" s="106"/>
    </row>
    <row r="73" spans="1:12" ht="12" customHeight="1">
      <c r="A73" s="368"/>
      <c r="B73" s="123" t="s">
        <v>139</v>
      </c>
      <c r="C73" s="124">
        <v>0.4436972943990274</v>
      </c>
      <c r="D73" s="330">
        <v>0.4611655722545434</v>
      </c>
      <c r="E73" s="124">
        <v>0.4575581406269721</v>
      </c>
      <c r="F73" s="330">
        <v>0.3945131202418519</v>
      </c>
      <c r="G73" s="124">
        <v>0.4037369541371737</v>
      </c>
      <c r="H73" s="5"/>
      <c r="I73" s="106"/>
      <c r="J73" s="106"/>
      <c r="K73" s="106"/>
      <c r="L73" s="106"/>
    </row>
    <row r="74" spans="1:13" s="1" customFormat="1" ht="11.25">
      <c r="A74" s="368"/>
      <c r="B74" s="356" t="s">
        <v>16</v>
      </c>
      <c r="C74" s="41">
        <v>2856.9191849999975</v>
      </c>
      <c r="D74" s="163">
        <v>2967.266921000001</v>
      </c>
      <c r="E74" s="41">
        <v>2853.086362760938</v>
      </c>
      <c r="F74" s="163">
        <v>2016.0140169999981</v>
      </c>
      <c r="G74" s="41">
        <v>2132.199369201601</v>
      </c>
      <c r="H74" s="9"/>
      <c r="I74" s="106"/>
      <c r="J74" s="106"/>
      <c r="K74" s="106"/>
      <c r="L74" s="106"/>
      <c r="M74" s="162"/>
    </row>
    <row r="75" spans="1:12" s="1" customFormat="1" ht="11.25">
      <c r="A75" s="368"/>
      <c r="B75" s="99" t="s">
        <v>131</v>
      </c>
      <c r="C75" s="113">
        <v>1389.5227630000004</v>
      </c>
      <c r="D75" s="161">
        <v>1572.3124320000002</v>
      </c>
      <c r="E75" s="113">
        <v>1671.6144150000011</v>
      </c>
      <c r="F75" s="161">
        <v>1678.9307580000007</v>
      </c>
      <c r="G75" s="113">
        <v>1028.615309</v>
      </c>
      <c r="H75" s="9"/>
      <c r="I75" s="106"/>
      <c r="J75" s="106"/>
      <c r="K75" s="106"/>
      <c r="L75" s="106"/>
    </row>
    <row r="76" spans="1:12" s="1" customFormat="1" ht="11.25">
      <c r="A76" s="368"/>
      <c r="B76" s="99" t="s">
        <v>132</v>
      </c>
      <c r="C76" s="113">
        <v>3832.942042999997</v>
      </c>
      <c r="D76" s="161">
        <v>3697.604175</v>
      </c>
      <c r="E76" s="113">
        <v>3493.413250624272</v>
      </c>
      <c r="F76" s="161">
        <v>2728.148966975201</v>
      </c>
      <c r="G76" s="113">
        <v>3477.1765687819725</v>
      </c>
      <c r="H76" s="9"/>
      <c r="I76" s="106"/>
      <c r="J76" s="106"/>
      <c r="K76" s="106"/>
      <c r="L76" s="106"/>
    </row>
    <row r="77" spans="1:12" s="1" customFormat="1" ht="11.25">
      <c r="A77" s="368"/>
      <c r="B77" s="112" t="s">
        <v>148</v>
      </c>
      <c r="C77" s="114">
        <v>86166.4022932709</v>
      </c>
      <c r="D77" s="332">
        <v>84771.93135827093</v>
      </c>
      <c r="E77" s="114">
        <v>83571.28896227092</v>
      </c>
      <c r="F77" s="332">
        <v>81947.05888027091</v>
      </c>
      <c r="G77" s="114">
        <v>80244.3572292709</v>
      </c>
      <c r="H77" s="9"/>
      <c r="I77" s="106"/>
      <c r="J77" s="106"/>
      <c r="K77" s="106"/>
      <c r="L77" s="106"/>
    </row>
    <row r="78" ht="11.25">
      <c r="A78" s="20"/>
    </row>
    <row r="79" spans="1:7" ht="11.25">
      <c r="A79" s="19" t="s">
        <v>266</v>
      </c>
      <c r="B79" s="1" t="s">
        <v>171</v>
      </c>
      <c r="C79" s="1"/>
      <c r="D79" s="1"/>
      <c r="E79" s="1"/>
      <c r="F79" s="1"/>
      <c r="G79" s="1"/>
    </row>
    <row r="80" spans="1:7" ht="11.25">
      <c r="A80" s="20"/>
      <c r="G80" s="3" t="str">
        <f>'Trends file-1'!$G$6</f>
        <v>Amount in Rs Mn, except ratios</v>
      </c>
    </row>
    <row r="81" spans="1:7" ht="12.75" customHeight="1">
      <c r="A81" s="20"/>
      <c r="B81" s="398" t="s">
        <v>0</v>
      </c>
      <c r="C81" s="394" t="s">
        <v>1</v>
      </c>
      <c r="D81" s="395"/>
      <c r="E81" s="395"/>
      <c r="F81" s="395"/>
      <c r="G81" s="395"/>
    </row>
    <row r="82" spans="1:7" ht="24.75" customHeight="1">
      <c r="A82" s="20"/>
      <c r="B82" s="399"/>
      <c r="C82" s="253">
        <f>$C$6</f>
        <v>42277</v>
      </c>
      <c r="D82" s="253">
        <f>$D$6</f>
        <v>42185</v>
      </c>
      <c r="E82" s="253">
        <f>$E$6</f>
        <v>42094</v>
      </c>
      <c r="F82" s="253">
        <f>$F$6</f>
        <v>42004</v>
      </c>
      <c r="G82" s="253">
        <f>$G$6</f>
        <v>41912</v>
      </c>
    </row>
    <row r="83" spans="1:13" ht="11.25">
      <c r="A83" s="368"/>
      <c r="B83" s="2" t="s">
        <v>4</v>
      </c>
      <c r="C83" s="42">
        <v>7068.408042999999</v>
      </c>
      <c r="D83" s="164">
        <v>6847.541503</v>
      </c>
      <c r="E83" s="42">
        <v>6347.582817000001</v>
      </c>
      <c r="F83" s="164">
        <v>6233.668927999998</v>
      </c>
      <c r="G83" s="42">
        <v>6263.298866</v>
      </c>
      <c r="M83" s="106"/>
    </row>
    <row r="84" spans="1:7" ht="11.25">
      <c r="A84" s="368"/>
      <c r="B84" s="2" t="s">
        <v>136</v>
      </c>
      <c r="C84" s="41">
        <v>2343.1561359999987</v>
      </c>
      <c r="D84" s="163">
        <v>2408.0079910000004</v>
      </c>
      <c r="E84" s="41">
        <v>2078.422201999999</v>
      </c>
      <c r="F84" s="163">
        <v>1706.7644829999997</v>
      </c>
      <c r="G84" s="41">
        <v>1528.705486733001</v>
      </c>
    </row>
    <row r="85" spans="1:7" ht="11.25">
      <c r="A85" s="368"/>
      <c r="B85" s="123" t="s">
        <v>139</v>
      </c>
      <c r="C85" s="124">
        <v>0.331497010606296</v>
      </c>
      <c r="D85" s="330">
        <v>0.3516602257824972</v>
      </c>
      <c r="E85" s="124">
        <v>0.32743522407200415</v>
      </c>
      <c r="F85" s="330">
        <v>0.2737977429846592</v>
      </c>
      <c r="G85" s="124">
        <v>0.24407353368230617</v>
      </c>
    </row>
    <row r="86" spans="1:7" ht="11.25">
      <c r="A86" s="368"/>
      <c r="B86" s="356" t="s">
        <v>16</v>
      </c>
      <c r="C86" s="41">
        <v>169.8242169999986</v>
      </c>
      <c r="D86" s="163">
        <v>415.3313220000015</v>
      </c>
      <c r="E86" s="41">
        <v>80.22864000000118</v>
      </c>
      <c r="F86" s="163">
        <v>-359.7732530000021</v>
      </c>
      <c r="G86" s="41">
        <v>-676.5885552669995</v>
      </c>
    </row>
    <row r="87" spans="1:7" ht="11.25">
      <c r="A87" s="368"/>
      <c r="B87" s="99" t="s">
        <v>131</v>
      </c>
      <c r="C87" s="113">
        <v>2501.3943100000006</v>
      </c>
      <c r="D87" s="161">
        <v>2112.7241089999998</v>
      </c>
      <c r="E87" s="113">
        <v>1330.067306</v>
      </c>
      <c r="F87" s="161">
        <v>1630.0649810000004</v>
      </c>
      <c r="G87" s="113">
        <v>2254.969687</v>
      </c>
    </row>
    <row r="88" spans="1:7" ht="11.25">
      <c r="A88" s="368"/>
      <c r="B88" s="99" t="s">
        <v>132</v>
      </c>
      <c r="C88" s="41">
        <v>-158.2381740000019</v>
      </c>
      <c r="D88" s="163">
        <v>295.28388200000063</v>
      </c>
      <c r="E88" s="41">
        <v>748.3548959999989</v>
      </c>
      <c r="F88" s="163">
        <v>76.69950199999926</v>
      </c>
      <c r="G88" s="41">
        <v>-726.2642002669988</v>
      </c>
    </row>
    <row r="89" spans="1:7" ht="11.25">
      <c r="A89" s="368"/>
      <c r="B89" s="112" t="s">
        <v>148</v>
      </c>
      <c r="C89" s="114">
        <v>58653.415545</v>
      </c>
      <c r="D89" s="332">
        <v>56215.929154000005</v>
      </c>
      <c r="E89" s="114">
        <v>54108.719887</v>
      </c>
      <c r="F89" s="332">
        <v>52948.07808600001</v>
      </c>
      <c r="G89" s="114">
        <v>51355.963201</v>
      </c>
    </row>
    <row r="90" ht="11.25">
      <c r="A90" s="20"/>
    </row>
    <row r="91" spans="1:5" ht="11.25">
      <c r="A91" s="20"/>
      <c r="B91" s="122" t="s">
        <v>157</v>
      </c>
      <c r="C91" s="122"/>
      <c r="D91" s="122"/>
      <c r="E91" s="122"/>
    </row>
    <row r="92" ht="11.25">
      <c r="A92" s="20"/>
    </row>
    <row r="93" spans="1:7" ht="12" customHeight="1">
      <c r="A93" s="19" t="s">
        <v>267</v>
      </c>
      <c r="B93" s="1" t="s">
        <v>175</v>
      </c>
      <c r="C93" s="1"/>
      <c r="D93" s="1"/>
      <c r="E93" s="1"/>
      <c r="F93" s="1"/>
      <c r="G93" s="1"/>
    </row>
    <row r="94" spans="1:12" ht="12" customHeight="1">
      <c r="A94" s="20"/>
      <c r="G94" s="3" t="str">
        <f>'Trends file-1'!$G$6</f>
        <v>Amount in Rs Mn, except ratios</v>
      </c>
      <c r="L94" s="3"/>
    </row>
    <row r="95" spans="1:12" ht="12.75" customHeight="1">
      <c r="A95" s="20"/>
      <c r="B95" s="398" t="s">
        <v>0</v>
      </c>
      <c r="C95" s="394" t="s">
        <v>1</v>
      </c>
      <c r="D95" s="395"/>
      <c r="E95" s="395"/>
      <c r="F95" s="395"/>
      <c r="G95" s="395"/>
      <c r="H95" s="396"/>
      <c r="I95" s="396"/>
      <c r="J95" s="396"/>
      <c r="K95" s="396"/>
      <c r="L95" s="396"/>
    </row>
    <row r="96" spans="1:12" ht="24.75" customHeight="1">
      <c r="A96" s="20"/>
      <c r="B96" s="399"/>
      <c r="C96" s="253">
        <f>$C$6</f>
        <v>42277</v>
      </c>
      <c r="D96" s="253">
        <f>$D$6</f>
        <v>42185</v>
      </c>
      <c r="E96" s="253">
        <f>$E$6</f>
        <v>42094</v>
      </c>
      <c r="F96" s="253">
        <f>$F$6</f>
        <v>42004</v>
      </c>
      <c r="G96" s="253">
        <f>$G$6</f>
        <v>41912</v>
      </c>
      <c r="H96" s="8"/>
      <c r="I96" s="8"/>
      <c r="J96" s="8"/>
      <c r="K96" s="8"/>
      <c r="L96" s="8"/>
    </row>
    <row r="97" spans="1:13" ht="12" customHeight="1">
      <c r="A97" s="368"/>
      <c r="B97" s="2" t="s">
        <v>4</v>
      </c>
      <c r="C97" s="42">
        <v>20269.296679000003</v>
      </c>
      <c r="D97" s="164">
        <v>19690.472980000002</v>
      </c>
      <c r="E97" s="42">
        <v>17805.055363</v>
      </c>
      <c r="F97" s="164">
        <v>16177.253603</v>
      </c>
      <c r="G97" s="42">
        <v>17037.48027</v>
      </c>
      <c r="H97" s="5"/>
      <c r="I97" s="106"/>
      <c r="J97" s="106"/>
      <c r="K97" s="106"/>
      <c r="L97" s="106"/>
      <c r="M97" s="106"/>
    </row>
    <row r="98" spans="1:12" ht="12" customHeight="1">
      <c r="A98" s="368"/>
      <c r="B98" s="2" t="s">
        <v>136</v>
      </c>
      <c r="C98" s="41">
        <v>5193.902067000003</v>
      </c>
      <c r="D98" s="163">
        <v>4107.661939000001</v>
      </c>
      <c r="E98" s="41">
        <v>3078.5376470612455</v>
      </c>
      <c r="F98" s="163">
        <v>3567.568563161537</v>
      </c>
      <c r="G98" s="41">
        <v>4102.306529045308</v>
      </c>
      <c r="H98" s="5"/>
      <c r="I98" s="106"/>
      <c r="J98" s="106"/>
      <c r="K98" s="106"/>
      <c r="L98" s="106"/>
    </row>
    <row r="99" spans="1:12" ht="12" customHeight="1">
      <c r="A99" s="368"/>
      <c r="B99" s="123" t="s">
        <v>139</v>
      </c>
      <c r="C99" s="124">
        <v>0.25624480953900797</v>
      </c>
      <c r="D99" s="330">
        <v>0.20861164397484172</v>
      </c>
      <c r="E99" s="124">
        <v>0.17290244732732682</v>
      </c>
      <c r="F99" s="330">
        <v>0.22052992743465105</v>
      </c>
      <c r="G99" s="124">
        <v>0.24078129301013756</v>
      </c>
      <c r="H99" s="5"/>
      <c r="I99" s="106"/>
      <c r="J99" s="106"/>
      <c r="K99" s="106"/>
      <c r="L99" s="106"/>
    </row>
    <row r="100" spans="1:12" s="1" customFormat="1" ht="11.25">
      <c r="A100" s="368"/>
      <c r="B100" s="356" t="s">
        <v>16</v>
      </c>
      <c r="C100" s="41">
        <v>3473.415309000008</v>
      </c>
      <c r="D100" s="163">
        <v>2424.763763000001</v>
      </c>
      <c r="E100" s="41">
        <v>1542.5514840000033</v>
      </c>
      <c r="F100" s="163">
        <v>1928.3755999999921</v>
      </c>
      <c r="G100" s="41">
        <v>2487.4174506700047</v>
      </c>
      <c r="H100" s="9"/>
      <c r="I100" s="106"/>
      <c r="J100" s="106"/>
      <c r="K100" s="106"/>
      <c r="L100" s="106"/>
    </row>
    <row r="101" spans="1:12" s="1" customFormat="1" ht="11.25">
      <c r="A101" s="368"/>
      <c r="B101" s="99" t="s">
        <v>131</v>
      </c>
      <c r="C101" s="113">
        <v>731.2739979999999</v>
      </c>
      <c r="D101" s="161">
        <v>437.56854799999996</v>
      </c>
      <c r="E101" s="113">
        <v>371.05698599999994</v>
      </c>
      <c r="F101" s="161">
        <v>366.826542</v>
      </c>
      <c r="G101" s="113">
        <v>328.240207</v>
      </c>
      <c r="H101" s="9"/>
      <c r="I101" s="106"/>
      <c r="J101" s="106"/>
      <c r="K101" s="106"/>
      <c r="L101" s="106"/>
    </row>
    <row r="102" spans="1:12" s="1" customFormat="1" ht="11.25">
      <c r="A102" s="368"/>
      <c r="B102" s="99" t="s">
        <v>132</v>
      </c>
      <c r="C102" s="111">
        <v>4462.628069000003</v>
      </c>
      <c r="D102" s="331">
        <v>3670.0933910000012</v>
      </c>
      <c r="E102" s="111">
        <v>2707.4806610612454</v>
      </c>
      <c r="F102" s="331">
        <v>3200.742021161537</v>
      </c>
      <c r="G102" s="111">
        <v>3774.066322045308</v>
      </c>
      <c r="H102" s="9"/>
      <c r="I102" s="106"/>
      <c r="J102" s="106"/>
      <c r="K102" s="106"/>
      <c r="L102" s="106"/>
    </row>
    <row r="103" spans="1:12" s="1" customFormat="1" ht="11.25">
      <c r="A103" s="368"/>
      <c r="B103" s="112" t="s">
        <v>148</v>
      </c>
      <c r="C103" s="114">
        <v>53597.258706005916</v>
      </c>
      <c r="D103" s="332">
        <v>51907.390310005925</v>
      </c>
      <c r="E103" s="114">
        <v>50880.72724000593</v>
      </c>
      <c r="F103" s="332">
        <v>50796.71128661472</v>
      </c>
      <c r="G103" s="114">
        <v>49707.84045861472</v>
      </c>
      <c r="H103" s="9"/>
      <c r="I103" s="106"/>
      <c r="J103" s="106"/>
      <c r="K103" s="106"/>
      <c r="L103" s="106"/>
    </row>
    <row r="104" spans="1:6" ht="11.25">
      <c r="A104" s="20"/>
      <c r="B104" s="37"/>
      <c r="C104" s="37"/>
      <c r="D104" s="37"/>
      <c r="E104" s="37"/>
      <c r="F104" s="37"/>
    </row>
    <row r="105" spans="1:7" ht="11.25">
      <c r="A105" s="19" t="s">
        <v>268</v>
      </c>
      <c r="B105" s="22" t="s">
        <v>236</v>
      </c>
      <c r="C105" s="22"/>
      <c r="D105" s="22"/>
      <c r="E105" s="22"/>
      <c r="F105" s="22"/>
      <c r="G105" s="22"/>
    </row>
    <row r="106" spans="1:7" ht="11.25">
      <c r="A106" s="20"/>
      <c r="G106" s="3" t="str">
        <f>'Trends file-1'!$G$6</f>
        <v>Amount in Rs Mn, except ratios</v>
      </c>
    </row>
    <row r="107" spans="1:12" ht="12.75" customHeight="1">
      <c r="A107" s="20"/>
      <c r="B107" s="398" t="s">
        <v>0</v>
      </c>
      <c r="C107" s="394" t="s">
        <v>1</v>
      </c>
      <c r="D107" s="395"/>
      <c r="E107" s="395"/>
      <c r="F107" s="395"/>
      <c r="G107" s="395"/>
      <c r="H107" s="396"/>
      <c r="I107" s="396"/>
      <c r="J107" s="396"/>
      <c r="K107" s="396"/>
      <c r="L107" s="396"/>
    </row>
    <row r="108" spans="1:12" ht="24.75" customHeight="1">
      <c r="A108" s="20"/>
      <c r="B108" s="399"/>
      <c r="C108" s="253">
        <f>$C$6</f>
        <v>42277</v>
      </c>
      <c r="D108" s="253">
        <f>$D$6</f>
        <v>42185</v>
      </c>
      <c r="E108" s="253">
        <f>$E$6</f>
        <v>42094</v>
      </c>
      <c r="F108" s="253">
        <f>$F$6</f>
        <v>42004</v>
      </c>
      <c r="G108" s="253">
        <f>$G$6</f>
        <v>41912</v>
      </c>
      <c r="H108" s="8"/>
      <c r="I108" s="8"/>
      <c r="J108" s="8"/>
      <c r="K108" s="8"/>
      <c r="L108" s="8"/>
    </row>
    <row r="109" spans="1:12" ht="11.25">
      <c r="A109" s="368"/>
      <c r="B109" s="2" t="s">
        <v>4</v>
      </c>
      <c r="C109" s="42">
        <v>13908.117876</v>
      </c>
      <c r="D109" s="164">
        <v>13946.286116</v>
      </c>
      <c r="E109" s="42">
        <v>13517.699964</v>
      </c>
      <c r="F109" s="164">
        <v>13692.119829000003</v>
      </c>
      <c r="G109" s="42">
        <v>13743.937688999998</v>
      </c>
      <c r="I109" s="106"/>
      <c r="J109" s="106"/>
      <c r="K109" s="106"/>
      <c r="L109" s="106"/>
    </row>
    <row r="110" spans="1:12" ht="11.25">
      <c r="A110" s="368"/>
      <c r="B110" s="2" t="s">
        <v>136</v>
      </c>
      <c r="C110" s="41">
        <v>6282.129965000001</v>
      </c>
      <c r="D110" s="163">
        <v>6790.963251</v>
      </c>
      <c r="E110" s="41">
        <v>6765.5202020000015</v>
      </c>
      <c r="F110" s="163">
        <v>6549.991677000004</v>
      </c>
      <c r="G110" s="41">
        <v>6355.485341999998</v>
      </c>
      <c r="I110" s="106"/>
      <c r="J110" s="106"/>
      <c r="K110" s="106"/>
      <c r="L110" s="106"/>
    </row>
    <row r="111" spans="1:12" ht="11.25">
      <c r="A111" s="368"/>
      <c r="B111" s="123" t="s">
        <v>139</v>
      </c>
      <c r="C111" s="124">
        <v>0.4516880012816481</v>
      </c>
      <c r="D111" s="330">
        <v>0.4869370378977818</v>
      </c>
      <c r="E111" s="124">
        <v>0.5004934434125454</v>
      </c>
      <c r="F111" s="330">
        <v>0.478376742155519</v>
      </c>
      <c r="G111" s="124">
        <v>0.4624209950461744</v>
      </c>
      <c r="I111" s="106"/>
      <c r="J111" s="106"/>
      <c r="K111" s="106"/>
      <c r="L111" s="106"/>
    </row>
    <row r="112" spans="1:12" ht="11.25">
      <c r="A112" s="368"/>
      <c r="B112" s="356" t="s">
        <v>16</v>
      </c>
      <c r="C112" s="41">
        <v>3405.014436999998</v>
      </c>
      <c r="D112" s="163">
        <v>3967.387713000001</v>
      </c>
      <c r="E112" s="41">
        <v>3809.872802000006</v>
      </c>
      <c r="F112" s="163">
        <v>3705.4183770000004</v>
      </c>
      <c r="G112" s="41">
        <v>3578.6284029999993</v>
      </c>
      <c r="I112" s="106"/>
      <c r="J112" s="106"/>
      <c r="K112" s="106"/>
      <c r="L112" s="106"/>
    </row>
    <row r="113" spans="1:12" ht="11.25">
      <c r="A113" s="368"/>
      <c r="B113" s="99" t="s">
        <v>251</v>
      </c>
      <c r="C113" s="113">
        <v>2401.296654</v>
      </c>
      <c r="D113" s="161">
        <v>2119.680385</v>
      </c>
      <c r="E113" s="113">
        <v>2139.3721160000005</v>
      </c>
      <c r="F113" s="161">
        <v>1804.8446190000002</v>
      </c>
      <c r="G113" s="113">
        <v>1728.3691689999998</v>
      </c>
      <c r="I113" s="106"/>
      <c r="J113" s="106"/>
      <c r="K113" s="106"/>
      <c r="L113" s="106"/>
    </row>
    <row r="114" spans="1:12" ht="11.25">
      <c r="A114" s="368"/>
      <c r="B114" s="99" t="s">
        <v>131</v>
      </c>
      <c r="C114" s="113">
        <v>2478.0730490000005</v>
      </c>
      <c r="D114" s="161">
        <v>2902.4032580000003</v>
      </c>
      <c r="E114" s="113">
        <v>2719.5433450000014</v>
      </c>
      <c r="F114" s="161">
        <v>2570.3509729999982</v>
      </c>
      <c r="G114" s="113">
        <v>2054.4786259999996</v>
      </c>
      <c r="I114" s="106"/>
      <c r="J114" s="106"/>
      <c r="K114" s="106"/>
      <c r="L114" s="106"/>
    </row>
    <row r="115" spans="1:12" ht="11.25">
      <c r="A115" s="368"/>
      <c r="B115" s="99" t="s">
        <v>132</v>
      </c>
      <c r="C115" s="113">
        <v>3804.0569160000005</v>
      </c>
      <c r="D115" s="161">
        <v>3888.559993</v>
      </c>
      <c r="E115" s="113">
        <v>4045.976857</v>
      </c>
      <c r="F115" s="161">
        <v>3979.6407040000054</v>
      </c>
      <c r="G115" s="113">
        <v>4301.006715999998</v>
      </c>
      <c r="I115" s="106"/>
      <c r="J115" s="106"/>
      <c r="K115" s="106"/>
      <c r="L115" s="106"/>
    </row>
    <row r="116" spans="1:12" ht="11.25">
      <c r="A116" s="368"/>
      <c r="B116" s="112" t="s">
        <v>148</v>
      </c>
      <c r="C116" s="114">
        <v>177918.578709</v>
      </c>
      <c r="D116" s="332">
        <v>173944.252452</v>
      </c>
      <c r="E116" s="114">
        <v>169968.18380000003</v>
      </c>
      <c r="F116" s="332">
        <v>171202.25766200002</v>
      </c>
      <c r="G116" s="114">
        <v>167913.699238</v>
      </c>
      <c r="I116" s="106"/>
      <c r="J116" s="106"/>
      <c r="K116" s="106"/>
      <c r="L116" s="106"/>
    </row>
    <row r="119" spans="2:5" ht="11.25">
      <c r="B119" s="122" t="s">
        <v>158</v>
      </c>
      <c r="C119" s="122"/>
      <c r="D119" s="122"/>
      <c r="E119" s="122"/>
    </row>
    <row r="121" spans="1:7" ht="11.25">
      <c r="A121" s="19" t="s">
        <v>269</v>
      </c>
      <c r="B121" s="1" t="s">
        <v>159</v>
      </c>
      <c r="C121" s="1"/>
      <c r="D121" s="1"/>
      <c r="E121" s="1"/>
      <c r="F121" s="1"/>
      <c r="G121" s="1"/>
    </row>
    <row r="122" spans="1:7" ht="11.25">
      <c r="A122" s="20"/>
      <c r="G122" s="3" t="str">
        <f>'Trends file-1'!$G$6</f>
        <v>Amount in Rs Mn, except ratios</v>
      </c>
    </row>
    <row r="123" spans="1:7" ht="12.75" customHeight="1">
      <c r="A123" s="20"/>
      <c r="B123" s="398" t="s">
        <v>0</v>
      </c>
      <c r="C123" s="394" t="s">
        <v>1</v>
      </c>
      <c r="D123" s="395"/>
      <c r="E123" s="395"/>
      <c r="F123" s="395"/>
      <c r="G123" s="395"/>
    </row>
    <row r="124" spans="1:7" ht="24" customHeight="1">
      <c r="A124" s="20"/>
      <c r="B124" s="399"/>
      <c r="C124" s="253">
        <f>$C$6</f>
        <v>42277</v>
      </c>
      <c r="D124" s="253">
        <f>$D$6</f>
        <v>42185</v>
      </c>
      <c r="E124" s="253">
        <f>$E$6</f>
        <v>42094</v>
      </c>
      <c r="F124" s="253">
        <f>$F$6</f>
        <v>42004</v>
      </c>
      <c r="G124" s="253">
        <f>$G$6</f>
        <v>41912</v>
      </c>
    </row>
    <row r="125" spans="1:12" ht="11.25">
      <c r="A125" s="368"/>
      <c r="B125" s="2" t="s">
        <v>4</v>
      </c>
      <c r="C125" s="115">
        <v>671.71981</v>
      </c>
      <c r="D125" s="257">
        <v>796.271761</v>
      </c>
      <c r="E125" s="115">
        <v>715.4431439999996</v>
      </c>
      <c r="F125" s="257">
        <v>690.1194760000001</v>
      </c>
      <c r="G125" s="115">
        <v>725.3670140000002</v>
      </c>
      <c r="I125" s="106"/>
      <c r="J125" s="106"/>
      <c r="K125" s="106"/>
      <c r="L125" s="106"/>
    </row>
    <row r="126" spans="1:12" ht="11.25">
      <c r="A126" s="368"/>
      <c r="B126" s="31" t="s">
        <v>136</v>
      </c>
      <c r="C126" s="116">
        <v>-189.9599899999999</v>
      </c>
      <c r="D126" s="258">
        <v>-488.40612500000015</v>
      </c>
      <c r="E126" s="116">
        <v>317.2741330000001</v>
      </c>
      <c r="F126" s="258">
        <v>-430.1001580000002</v>
      </c>
      <c r="G126" s="116">
        <v>-566.2801383999996</v>
      </c>
      <c r="I126" s="106"/>
      <c r="J126" s="106"/>
      <c r="K126" s="106"/>
      <c r="L126" s="106"/>
    </row>
    <row r="127" spans="1:12" ht="11.25">
      <c r="A127" s="368"/>
      <c r="B127" s="356" t="s">
        <v>16</v>
      </c>
      <c r="C127" s="116">
        <v>-193.64881199999985</v>
      </c>
      <c r="D127" s="258">
        <v>-491.8751700000001</v>
      </c>
      <c r="E127" s="116">
        <v>306.1465300000009</v>
      </c>
      <c r="F127" s="258">
        <v>-429.7227970000015</v>
      </c>
      <c r="G127" s="116">
        <v>-445.02235139999993</v>
      </c>
      <c r="I127" s="106"/>
      <c r="J127" s="106"/>
      <c r="K127" s="106"/>
      <c r="L127" s="106"/>
    </row>
    <row r="128" spans="1:13" ht="11.25">
      <c r="A128" s="368"/>
      <c r="B128" s="99" t="s">
        <v>131</v>
      </c>
      <c r="C128" s="113">
        <v>220.232889</v>
      </c>
      <c r="D128" s="161">
        <v>252.36901999999998</v>
      </c>
      <c r="E128" s="113">
        <v>206.913415</v>
      </c>
      <c r="F128" s="161">
        <v>153.4895690000003</v>
      </c>
      <c r="G128" s="113">
        <v>73.53691299999991</v>
      </c>
      <c r="I128" s="106"/>
      <c r="J128" s="106"/>
      <c r="K128" s="106"/>
      <c r="L128" s="106"/>
      <c r="M128" s="106"/>
    </row>
    <row r="129" spans="1:12" ht="11.25">
      <c r="A129" s="368"/>
      <c r="B129" s="99" t="s">
        <v>132</v>
      </c>
      <c r="C129" s="113">
        <v>-410.1928789999999</v>
      </c>
      <c r="D129" s="161">
        <v>-740.7751450000001</v>
      </c>
      <c r="E129" s="113">
        <v>110.36071800000013</v>
      </c>
      <c r="F129" s="161">
        <v>-583.5897270000005</v>
      </c>
      <c r="G129" s="113">
        <v>-639.8170513999995</v>
      </c>
      <c r="I129" s="106"/>
      <c r="J129" s="106"/>
      <c r="K129" s="106"/>
      <c r="L129" s="106"/>
    </row>
    <row r="130" spans="1:12" ht="11.25">
      <c r="A130" s="368"/>
      <c r="B130" s="100" t="s">
        <v>148</v>
      </c>
      <c r="C130" s="101">
        <v>5117.30098762</v>
      </c>
      <c r="D130" s="329">
        <v>4924.721592581665</v>
      </c>
      <c r="E130" s="101">
        <v>4800.266501084999</v>
      </c>
      <c r="F130" s="329">
        <v>4585.2240283483325</v>
      </c>
      <c r="G130" s="101">
        <v>4451.300814356666</v>
      </c>
      <c r="I130" s="106"/>
      <c r="J130" s="106"/>
      <c r="K130" s="106"/>
      <c r="L130" s="106"/>
    </row>
    <row r="132" spans="1:7" ht="11.25">
      <c r="A132" s="19" t="s">
        <v>270</v>
      </c>
      <c r="B132" s="22" t="s">
        <v>230</v>
      </c>
      <c r="C132" s="22"/>
      <c r="D132" s="22"/>
      <c r="E132" s="22"/>
      <c r="F132" s="31"/>
      <c r="G132" s="31"/>
    </row>
    <row r="133" spans="1:7" ht="11.25">
      <c r="A133" s="138"/>
      <c r="B133" s="31"/>
      <c r="C133" s="31"/>
      <c r="D133" s="31"/>
      <c r="E133" s="31"/>
      <c r="F133" s="31"/>
      <c r="G133" s="3" t="str">
        <f>'Trends file-1'!$G$6</f>
        <v>Amount in Rs Mn, except ratios</v>
      </c>
    </row>
    <row r="134" spans="1:7" ht="12.75" customHeight="1">
      <c r="A134" s="262"/>
      <c r="B134" s="398" t="s">
        <v>0</v>
      </c>
      <c r="C134" s="394" t="s">
        <v>1</v>
      </c>
      <c r="D134" s="395"/>
      <c r="E134" s="395"/>
      <c r="F134" s="395"/>
      <c r="G134" s="395"/>
    </row>
    <row r="135" spans="1:7" ht="24" customHeight="1">
      <c r="A135" s="263"/>
      <c r="B135" s="399"/>
      <c r="C135" s="253">
        <f>$C$6</f>
        <v>42277</v>
      </c>
      <c r="D135" s="253">
        <f>$D$6</f>
        <v>42185</v>
      </c>
      <c r="E135" s="253">
        <f>$E$6</f>
        <v>42094</v>
      </c>
      <c r="F135" s="253">
        <f>$F$6</f>
        <v>42004</v>
      </c>
      <c r="G135" s="253">
        <f>$G$6</f>
        <v>41912</v>
      </c>
    </row>
    <row r="136" spans="1:7" ht="11.25">
      <c r="A136" s="367"/>
      <c r="B136" s="2" t="s">
        <v>4</v>
      </c>
      <c r="C136" s="42">
        <v>4045.421343</v>
      </c>
      <c r="D136" s="164">
        <v>3885.695713</v>
      </c>
      <c r="E136" s="42">
        <v>3706.2823839999983</v>
      </c>
      <c r="F136" s="164">
        <v>3788.080820000001</v>
      </c>
      <c r="G136" s="42">
        <v>3893.343809</v>
      </c>
    </row>
    <row r="137" spans="1:7" ht="11.25">
      <c r="A137" s="367"/>
      <c r="B137" s="43" t="s">
        <v>256</v>
      </c>
      <c r="C137" s="41">
        <v>3323.5</v>
      </c>
      <c r="D137" s="163">
        <v>3182.3</v>
      </c>
      <c r="E137" s="41">
        <v>3060.5</v>
      </c>
      <c r="F137" s="163">
        <v>3166.1</v>
      </c>
      <c r="G137" s="41">
        <v>3312.1</v>
      </c>
    </row>
    <row r="138" spans="1:7" ht="11.25">
      <c r="A138" s="367"/>
      <c r="B138" s="31" t="s">
        <v>136</v>
      </c>
      <c r="C138" s="41">
        <v>-241.94401799999986</v>
      </c>
      <c r="D138" s="163">
        <v>-475.5360410000001</v>
      </c>
      <c r="E138" s="41">
        <v>-265.6871690000047</v>
      </c>
      <c r="F138" s="163">
        <v>-270.7493369999966</v>
      </c>
      <c r="G138" s="41">
        <v>107.2984980000007</v>
      </c>
    </row>
    <row r="139" spans="1:7" ht="11.25">
      <c r="A139" s="367"/>
      <c r="B139" s="123" t="s">
        <v>139</v>
      </c>
      <c r="C139" s="125">
        <v>-0.05980687732778391</v>
      </c>
      <c r="D139" s="333">
        <v>-0.12238118373732784</v>
      </c>
      <c r="E139" s="125">
        <v>-0.07168562496667141</v>
      </c>
      <c r="F139" s="333">
        <v>-0.07147401279574508</v>
      </c>
      <c r="G139" s="125">
        <v>0.02755947156579531</v>
      </c>
    </row>
    <row r="140" spans="1:7" ht="11.25">
      <c r="A140" s="367"/>
      <c r="B140" s="356" t="s">
        <v>16</v>
      </c>
      <c r="C140" s="41">
        <v>-1612.1588280000005</v>
      </c>
      <c r="D140" s="163">
        <v>-1829.0194840000004</v>
      </c>
      <c r="E140" s="41">
        <v>-1939.6844390000037</v>
      </c>
      <c r="F140" s="163">
        <v>-1782.2007899999958</v>
      </c>
      <c r="G140" s="41">
        <v>-1340.7841160000007</v>
      </c>
    </row>
    <row r="141" spans="1:7" ht="11.25">
      <c r="A141" s="367"/>
      <c r="B141" s="347" t="s">
        <v>253</v>
      </c>
      <c r="C141" s="41">
        <v>-2487.716907000001</v>
      </c>
      <c r="D141" s="163">
        <v>-2337.8811350000005</v>
      </c>
      <c r="E141" s="41">
        <v>-2706.832507000005</v>
      </c>
      <c r="F141" s="163">
        <v>-2536.2830859999963</v>
      </c>
      <c r="G141" s="41">
        <v>-1530.5752080000007</v>
      </c>
    </row>
    <row r="142" spans="1:7" ht="11.25">
      <c r="A142" s="367"/>
      <c r="B142" s="347" t="s">
        <v>255</v>
      </c>
      <c r="C142" s="41">
        <v>-2497.669016000001</v>
      </c>
      <c r="D142" s="163">
        <v>-2345.8879200000006</v>
      </c>
      <c r="E142" s="41">
        <v>-2714.751726000005</v>
      </c>
      <c r="F142" s="163">
        <v>-2544.5212369999963</v>
      </c>
      <c r="G142" s="41">
        <v>-1539.4287430000004</v>
      </c>
    </row>
    <row r="143" spans="1:7" ht="11.25">
      <c r="A143" s="367"/>
      <c r="B143" s="99" t="s">
        <v>131</v>
      </c>
      <c r="C143" s="113">
        <v>1316.9507019999996</v>
      </c>
      <c r="D143" s="161">
        <v>992.235212</v>
      </c>
      <c r="E143" s="113">
        <v>1330.0441500000004</v>
      </c>
      <c r="F143" s="161">
        <v>427.0232319999998</v>
      </c>
      <c r="G143" s="113">
        <v>661.2002030000001</v>
      </c>
    </row>
    <row r="144" spans="1:7" ht="11.25">
      <c r="A144" s="367"/>
      <c r="B144" s="99" t="s">
        <v>132</v>
      </c>
      <c r="C144" s="113">
        <v>-1558.8947199999996</v>
      </c>
      <c r="D144" s="161">
        <v>-1467.7712530000001</v>
      </c>
      <c r="E144" s="113">
        <v>-1595.731319000005</v>
      </c>
      <c r="F144" s="161">
        <v>-697.7725689999963</v>
      </c>
      <c r="G144" s="113">
        <v>-553.9017049999994</v>
      </c>
    </row>
    <row r="145" spans="1:7" ht="11.25">
      <c r="A145" s="367"/>
      <c r="B145" s="159" t="s">
        <v>148</v>
      </c>
      <c r="C145" s="114">
        <v>73311.103619</v>
      </c>
      <c r="D145" s="332">
        <v>70240.51065899999</v>
      </c>
      <c r="E145" s="114">
        <v>67825.45698300001</v>
      </c>
      <c r="F145" s="332">
        <v>67758.159335</v>
      </c>
      <c r="G145" s="114">
        <v>65882.926127</v>
      </c>
    </row>
    <row r="147" spans="1:5" s="31" customFormat="1" ht="11.25">
      <c r="A147" s="371">
        <v>4.2</v>
      </c>
      <c r="B147" s="22" t="s">
        <v>231</v>
      </c>
      <c r="C147" s="22"/>
      <c r="D147" s="22"/>
      <c r="E147" s="22"/>
    </row>
    <row r="148" s="31" customFormat="1" ht="11.25">
      <c r="A148" s="138"/>
    </row>
    <row r="149" spans="1:7" s="31" customFormat="1" ht="12.75" customHeight="1">
      <c r="A149" s="138"/>
      <c r="B149" s="1" t="s">
        <v>232</v>
      </c>
      <c r="G149" s="3" t="str">
        <f>'Trends file-1'!$G$6</f>
        <v>Amount in Rs Mn, except ratios</v>
      </c>
    </row>
    <row r="150" spans="1:7" ht="12.75" customHeight="1">
      <c r="A150" s="262"/>
      <c r="B150" s="398" t="s">
        <v>0</v>
      </c>
      <c r="C150" s="394" t="s">
        <v>1</v>
      </c>
      <c r="D150" s="395"/>
      <c r="E150" s="395"/>
      <c r="F150" s="395"/>
      <c r="G150" s="395"/>
    </row>
    <row r="151" spans="1:7" ht="24" customHeight="1">
      <c r="A151" s="263"/>
      <c r="B151" s="399"/>
      <c r="C151" s="253">
        <f>$C$6</f>
        <v>42277</v>
      </c>
      <c r="D151" s="253">
        <f>$D$6</f>
        <v>42185</v>
      </c>
      <c r="E151" s="253">
        <f>$E$6</f>
        <v>42094</v>
      </c>
      <c r="F151" s="253">
        <f>$F$6</f>
        <v>42004</v>
      </c>
      <c r="G151" s="253">
        <f>$G$6</f>
        <v>41912</v>
      </c>
    </row>
    <row r="152" spans="1:12" ht="11.25">
      <c r="A152" s="367"/>
      <c r="B152" s="2" t="s">
        <v>4</v>
      </c>
      <c r="C152" s="42">
        <v>62721.312334999995</v>
      </c>
      <c r="D152" s="164">
        <v>61594.534071</v>
      </c>
      <c r="E152" s="42">
        <v>62152.525951999996</v>
      </c>
      <c r="F152" s="164">
        <v>68275.64893699999</v>
      </c>
      <c r="G152" s="42">
        <v>68956.35227899998</v>
      </c>
      <c r="I152" s="106"/>
      <c r="J152" s="106"/>
      <c r="K152" s="106"/>
      <c r="L152" s="106"/>
    </row>
    <row r="153" spans="1:12" ht="11.25">
      <c r="A153" s="367"/>
      <c r="B153" s="43" t="s">
        <v>256</v>
      </c>
      <c r="C153" s="41">
        <v>52718.8</v>
      </c>
      <c r="D153" s="163">
        <v>51612.3</v>
      </c>
      <c r="E153" s="41">
        <v>52012.7</v>
      </c>
      <c r="F153" s="163">
        <v>57578.1</v>
      </c>
      <c r="G153" s="41">
        <v>58295.1</v>
      </c>
      <c r="I153" s="106"/>
      <c r="J153" s="106"/>
      <c r="K153" s="106"/>
      <c r="L153" s="106"/>
    </row>
    <row r="154" spans="1:12" ht="11.25">
      <c r="A154" s="367"/>
      <c r="B154" s="31" t="s">
        <v>136</v>
      </c>
      <c r="C154" s="41">
        <v>12695.04238899999</v>
      </c>
      <c r="D154" s="163">
        <v>12673.633989000004</v>
      </c>
      <c r="E154" s="41">
        <v>12901.380716999978</v>
      </c>
      <c r="F154" s="163">
        <v>14953.149932999971</v>
      </c>
      <c r="G154" s="41">
        <v>16309.51464400001</v>
      </c>
      <c r="I154" s="106"/>
      <c r="J154" s="106"/>
      <c r="K154" s="106"/>
      <c r="L154" s="106"/>
    </row>
    <row r="155" spans="1:12" ht="11.25">
      <c r="A155" s="367"/>
      <c r="B155" s="123" t="s">
        <v>139</v>
      </c>
      <c r="C155" s="125">
        <v>0.20240396631362975</v>
      </c>
      <c r="D155" s="333">
        <v>0.20575906904971647</v>
      </c>
      <c r="E155" s="125">
        <v>0.20757612855451174</v>
      </c>
      <c r="F155" s="333">
        <v>0.21901146551968617</v>
      </c>
      <c r="G155" s="125">
        <v>0.23651939386252774</v>
      </c>
      <c r="I155" s="106"/>
      <c r="J155" s="106"/>
      <c r="K155" s="106"/>
      <c r="L155" s="106"/>
    </row>
    <row r="156" spans="1:12" ht="11.25">
      <c r="A156" s="367"/>
      <c r="B156" s="356" t="s">
        <v>16</v>
      </c>
      <c r="C156" s="41">
        <v>1216.083041000002</v>
      </c>
      <c r="D156" s="163">
        <v>760.6371549999974</v>
      </c>
      <c r="E156" s="41">
        <v>1947.2036149999253</v>
      </c>
      <c r="F156" s="163">
        <v>3194.5146659999987</v>
      </c>
      <c r="G156" s="41">
        <v>3841.9061810000126</v>
      </c>
      <c r="I156" s="106"/>
      <c r="J156" s="106"/>
      <c r="K156" s="106"/>
      <c r="L156" s="106"/>
    </row>
    <row r="157" spans="1:12" ht="11.25">
      <c r="A157" s="367"/>
      <c r="B157" s="347" t="s">
        <v>253</v>
      </c>
      <c r="C157" s="41">
        <v>-9589.366225999998</v>
      </c>
      <c r="D157" s="163">
        <v>-8777.248211000002</v>
      </c>
      <c r="E157" s="41">
        <v>-13538.795801000084</v>
      </c>
      <c r="F157" s="163">
        <v>-7079.165684000001</v>
      </c>
      <c r="G157" s="41">
        <v>-4155.376877999985</v>
      </c>
      <c r="I157" s="106"/>
      <c r="J157" s="106"/>
      <c r="K157" s="106"/>
      <c r="L157" s="106"/>
    </row>
    <row r="158" spans="1:12" ht="11.25">
      <c r="A158" s="367"/>
      <c r="B158" s="347" t="s">
        <v>255</v>
      </c>
      <c r="C158" s="41">
        <v>-11026.141191999997</v>
      </c>
      <c r="D158" s="163">
        <v>-9767.635530000001</v>
      </c>
      <c r="E158" s="41">
        <v>-11388.80427800008</v>
      </c>
      <c r="F158" s="163">
        <v>-8359.312798000003</v>
      </c>
      <c r="G158" s="41">
        <v>-7535.750592999988</v>
      </c>
      <c r="I158" s="106"/>
      <c r="J158" s="106"/>
      <c r="K158" s="106"/>
      <c r="L158" s="106"/>
    </row>
    <row r="159" spans="1:12" ht="11.25">
      <c r="A159" s="367"/>
      <c r="B159" s="99" t="s">
        <v>131</v>
      </c>
      <c r="C159" s="113">
        <v>10665.229999999998</v>
      </c>
      <c r="D159" s="161">
        <v>9511.031</v>
      </c>
      <c r="E159" s="113">
        <v>22210.108</v>
      </c>
      <c r="F159" s="161">
        <v>17577.816999999995</v>
      </c>
      <c r="G159" s="113">
        <v>16020.90276</v>
      </c>
      <c r="I159" s="106"/>
      <c r="J159" s="106"/>
      <c r="K159" s="106"/>
      <c r="L159" s="106"/>
    </row>
    <row r="160" spans="1:12" ht="11.25">
      <c r="A160" s="367"/>
      <c r="B160" s="99" t="s">
        <v>132</v>
      </c>
      <c r="C160" s="113">
        <v>2029.8123889999915</v>
      </c>
      <c r="D160" s="161">
        <v>3162.6029890000027</v>
      </c>
      <c r="E160" s="113">
        <v>-9308.727283000022</v>
      </c>
      <c r="F160" s="161">
        <v>-2624.667067000024</v>
      </c>
      <c r="G160" s="113">
        <v>288.611884000009</v>
      </c>
      <c r="I160" s="106"/>
      <c r="J160" s="106"/>
      <c r="K160" s="106"/>
      <c r="L160" s="106"/>
    </row>
    <row r="161" spans="1:12" ht="11.25">
      <c r="A161" s="367"/>
      <c r="B161" s="159" t="s">
        <v>148</v>
      </c>
      <c r="C161" s="114">
        <v>718612.6145660001</v>
      </c>
      <c r="D161" s="332">
        <v>707360.621111</v>
      </c>
      <c r="E161" s="114">
        <v>681543.8843689999</v>
      </c>
      <c r="F161" s="332">
        <v>757472.133598</v>
      </c>
      <c r="G161" s="114">
        <v>818247.393415</v>
      </c>
      <c r="H161" s="106"/>
      <c r="I161" s="106"/>
      <c r="J161" s="106"/>
      <c r="K161" s="106"/>
      <c r="L161" s="106"/>
    </row>
    <row r="162" ht="11.25">
      <c r="F162" s="103"/>
    </row>
    <row r="163" spans="1:7" s="31" customFormat="1" ht="12.75" customHeight="1">
      <c r="A163" s="138"/>
      <c r="B163" s="1" t="s">
        <v>303</v>
      </c>
      <c r="G163" s="277" t="s">
        <v>338</v>
      </c>
    </row>
    <row r="164" spans="1:7" ht="12.75" customHeight="1">
      <c r="A164" s="262"/>
      <c r="B164" s="398" t="s">
        <v>0</v>
      </c>
      <c r="C164" s="394" t="s">
        <v>1</v>
      </c>
      <c r="D164" s="395"/>
      <c r="E164" s="395"/>
      <c r="F164" s="395"/>
      <c r="G164" s="395"/>
    </row>
    <row r="165" spans="1:7" ht="24" customHeight="1">
      <c r="A165" s="263"/>
      <c r="B165" s="399"/>
      <c r="C165" s="253">
        <f>$C$6</f>
        <v>42277</v>
      </c>
      <c r="D165" s="253">
        <f>$D$6</f>
        <v>42185</v>
      </c>
      <c r="E165" s="253">
        <f>$E$6</f>
        <v>42094</v>
      </c>
      <c r="F165" s="253">
        <f>$F$6</f>
        <v>42004</v>
      </c>
      <c r="G165" s="253">
        <f>$G$6</f>
        <v>41912</v>
      </c>
    </row>
    <row r="166" spans="1:12" ht="11.25">
      <c r="A166" s="367"/>
      <c r="B166" s="2" t="s">
        <v>4</v>
      </c>
      <c r="C166" s="42">
        <v>966.64196919</v>
      </c>
      <c r="D166" s="164">
        <v>970.2447131900001</v>
      </c>
      <c r="E166" s="42">
        <v>999.9726231899999</v>
      </c>
      <c r="F166" s="164">
        <v>1103.23950719</v>
      </c>
      <c r="G166" s="42">
        <v>1140.2104101900002</v>
      </c>
      <c r="I166" s="106"/>
      <c r="J166" s="106"/>
      <c r="K166" s="106"/>
      <c r="L166" s="106"/>
    </row>
    <row r="167" spans="1:12" ht="11.25">
      <c r="A167" s="367"/>
      <c r="B167" s="43" t="s">
        <v>256</v>
      </c>
      <c r="C167" s="41">
        <v>812.5</v>
      </c>
      <c r="D167" s="163">
        <v>813</v>
      </c>
      <c r="E167" s="41">
        <v>836.8</v>
      </c>
      <c r="F167" s="163">
        <v>930.4</v>
      </c>
      <c r="G167" s="41">
        <v>963.9</v>
      </c>
      <c r="I167" s="106"/>
      <c r="J167" s="106"/>
      <c r="K167" s="106"/>
      <c r="L167" s="106"/>
    </row>
    <row r="168" spans="1:12" ht="11.25">
      <c r="A168" s="367"/>
      <c r="B168" s="31" t="s">
        <v>136</v>
      </c>
      <c r="C168" s="41">
        <v>195.26358902309502</v>
      </c>
      <c r="D168" s="163">
        <v>199.70056336280425</v>
      </c>
      <c r="E168" s="41">
        <v>207.41908697000002</v>
      </c>
      <c r="F168" s="163">
        <v>241.24127339000006</v>
      </c>
      <c r="G168" s="41">
        <v>269.6224529</v>
      </c>
      <c r="I168" s="106"/>
      <c r="J168" s="106"/>
      <c r="K168" s="106"/>
      <c r="L168" s="106"/>
    </row>
    <row r="169" spans="1:12" ht="11.25">
      <c r="A169" s="367"/>
      <c r="B169" s="123" t="s">
        <v>139</v>
      </c>
      <c r="C169" s="125">
        <v>0.2020019772022899</v>
      </c>
      <c r="D169" s="333">
        <v>0.20582494359203737</v>
      </c>
      <c r="E169" s="125">
        <v>0.20742476559839712</v>
      </c>
      <c r="F169" s="333">
        <v>0.21866627492742013</v>
      </c>
      <c r="G169" s="125">
        <v>0.2364672787499556</v>
      </c>
      <c r="I169" s="106"/>
      <c r="J169" s="106"/>
      <c r="K169" s="106"/>
      <c r="L169" s="106"/>
    </row>
    <row r="170" spans="1:12" ht="11.25">
      <c r="A170" s="367"/>
      <c r="B170" s="356" t="s">
        <v>16</v>
      </c>
      <c r="C170" s="41">
        <v>18.381038414831565</v>
      </c>
      <c r="D170" s="163">
        <v>12.13485588</v>
      </c>
      <c r="E170" s="41">
        <v>31.113070200000006</v>
      </c>
      <c r="F170" s="163">
        <v>51.28787462000001</v>
      </c>
      <c r="G170" s="41">
        <v>63.40671686000003</v>
      </c>
      <c r="I170" s="106"/>
      <c r="J170" s="106"/>
      <c r="K170" s="106"/>
      <c r="L170" s="106"/>
    </row>
    <row r="171" spans="1:12" ht="11.25">
      <c r="A171" s="367"/>
      <c r="B171" s="347" t="s">
        <v>253</v>
      </c>
      <c r="C171" s="41">
        <v>-147.9537073865862</v>
      </c>
      <c r="D171" s="163">
        <v>-137.98573483582595</v>
      </c>
      <c r="E171" s="41">
        <v>-217.83682574155327</v>
      </c>
      <c r="F171" s="163">
        <v>-115.31190391006899</v>
      </c>
      <c r="G171" s="41">
        <v>-68.8378475714034</v>
      </c>
      <c r="I171" s="106"/>
      <c r="J171" s="106"/>
      <c r="K171" s="106"/>
      <c r="L171" s="106"/>
    </row>
    <row r="172" spans="1:12" ht="11.25">
      <c r="A172" s="367"/>
      <c r="B172" s="347" t="s">
        <v>255</v>
      </c>
      <c r="C172" s="41">
        <v>-169.801152013367</v>
      </c>
      <c r="D172" s="163">
        <v>-153.51649790864715</v>
      </c>
      <c r="E172" s="41">
        <v>-183.26509573819328</v>
      </c>
      <c r="F172" s="163">
        <v>-135.75032030822808</v>
      </c>
      <c r="G172" s="41">
        <v>-124.4851099114034</v>
      </c>
      <c r="I172" s="106"/>
      <c r="J172" s="106"/>
      <c r="K172" s="106"/>
      <c r="L172" s="106"/>
    </row>
    <row r="173" spans="1:12" ht="11.25">
      <c r="A173" s="367"/>
      <c r="B173" s="99" t="s">
        <v>131</v>
      </c>
      <c r="C173" s="113">
        <v>161.8367843665579</v>
      </c>
      <c r="D173" s="161">
        <v>149.8186689038386</v>
      </c>
      <c r="E173" s="113">
        <v>357.423</v>
      </c>
      <c r="F173" s="161">
        <v>284.03880058705647</v>
      </c>
      <c r="G173" s="113">
        <v>264.8802582667449</v>
      </c>
      <c r="I173" s="106"/>
      <c r="J173" s="106"/>
      <c r="K173" s="106"/>
      <c r="L173" s="106"/>
    </row>
    <row r="174" spans="1:12" ht="11.25">
      <c r="A174" s="367"/>
      <c r="B174" s="99" t="s">
        <v>132</v>
      </c>
      <c r="C174" s="113">
        <v>33.4268046565371</v>
      </c>
      <c r="D174" s="161">
        <v>49.88189445896565</v>
      </c>
      <c r="E174" s="113">
        <v>-150.00391302999998</v>
      </c>
      <c r="F174" s="161">
        <v>-42.79752719705642</v>
      </c>
      <c r="G174" s="113">
        <v>4.742194633255114</v>
      </c>
      <c r="I174" s="106"/>
      <c r="J174" s="106"/>
      <c r="K174" s="106"/>
      <c r="L174" s="106"/>
    </row>
    <row r="175" spans="1:12" ht="11.25">
      <c r="A175" s="367"/>
      <c r="B175" s="159" t="s">
        <v>148</v>
      </c>
      <c r="C175" s="114">
        <v>10930.83302736</v>
      </c>
      <c r="D175" s="332">
        <v>11094.94545598</v>
      </c>
      <c r="E175" s="114">
        <v>10888.82814898</v>
      </c>
      <c r="F175" s="332">
        <v>11939.66714171</v>
      </c>
      <c r="G175" s="114">
        <v>13280.326811710001</v>
      </c>
      <c r="H175" s="106"/>
      <c r="I175" s="106"/>
      <c r="J175" s="106"/>
      <c r="K175" s="106"/>
      <c r="L175" s="106"/>
    </row>
    <row r="176" ht="11.25">
      <c r="F176" s="103"/>
    </row>
    <row r="177" spans="1:7" s="31" customFormat="1" ht="12.75" customHeight="1">
      <c r="A177" s="138"/>
      <c r="B177" s="1" t="s">
        <v>302</v>
      </c>
      <c r="G177" s="277" t="s">
        <v>338</v>
      </c>
    </row>
    <row r="178" spans="1:7" ht="12.75" customHeight="1">
      <c r="A178" s="262"/>
      <c r="B178" s="398" t="s">
        <v>0</v>
      </c>
      <c r="C178" s="394" t="s">
        <v>1</v>
      </c>
      <c r="D178" s="395"/>
      <c r="E178" s="395"/>
      <c r="F178" s="395"/>
      <c r="G178" s="395"/>
    </row>
    <row r="179" spans="1:7" ht="24" customHeight="1">
      <c r="A179" s="263"/>
      <c r="B179" s="399"/>
      <c r="C179" s="253">
        <f>$C$6</f>
        <v>42277</v>
      </c>
      <c r="D179" s="253">
        <f>$D$6</f>
        <v>42185</v>
      </c>
      <c r="E179" s="253">
        <f>$E$6</f>
        <v>42094</v>
      </c>
      <c r="F179" s="253">
        <f>$F$6</f>
        <v>42004</v>
      </c>
      <c r="G179" s="253">
        <f>$G$6</f>
        <v>41912</v>
      </c>
    </row>
    <row r="180" spans="1:12" ht="11.25">
      <c r="A180" s="367"/>
      <c r="B180" s="2" t="s">
        <v>4</v>
      </c>
      <c r="C180" s="42">
        <v>1017.1673354483768</v>
      </c>
      <c r="D180" s="164">
        <v>989.334359505114</v>
      </c>
      <c r="E180" s="42">
        <v>982.1668807806899</v>
      </c>
      <c r="F180" s="164">
        <v>994.9289169403864</v>
      </c>
      <c r="G180" s="42">
        <v>978.352127992986</v>
      </c>
      <c r="I180" s="106"/>
      <c r="J180" s="106"/>
      <c r="K180" s="106"/>
      <c r="L180" s="106"/>
    </row>
    <row r="181" spans="1:12" ht="11.25">
      <c r="A181" s="367"/>
      <c r="B181" s="43" t="s">
        <v>256</v>
      </c>
      <c r="C181" s="41">
        <v>855.8</v>
      </c>
      <c r="D181" s="163">
        <v>828.4</v>
      </c>
      <c r="E181" s="41">
        <v>822</v>
      </c>
      <c r="F181" s="163">
        <v>840.5</v>
      </c>
      <c r="G181" s="41">
        <v>828</v>
      </c>
      <c r="I181" s="106"/>
      <c r="J181" s="106"/>
      <c r="K181" s="106"/>
      <c r="L181" s="106"/>
    </row>
    <row r="182" spans="1:12" ht="11.25">
      <c r="A182" s="367"/>
      <c r="B182" s="31" t="s">
        <v>136</v>
      </c>
      <c r="C182" s="41">
        <v>206.06856509116145</v>
      </c>
      <c r="D182" s="163">
        <v>203.29442834966105</v>
      </c>
      <c r="E182" s="41">
        <v>203.17287940196624</v>
      </c>
      <c r="F182" s="163">
        <v>214.72684713882637</v>
      </c>
      <c r="G182" s="41">
        <v>222.5942062578839</v>
      </c>
      <c r="I182" s="106"/>
      <c r="J182" s="106"/>
      <c r="K182" s="106"/>
      <c r="L182" s="106"/>
    </row>
    <row r="183" spans="1:12" ht="11.25">
      <c r="A183" s="367"/>
      <c r="B183" s="123" t="s">
        <v>139</v>
      </c>
      <c r="C183" s="125">
        <v>0.20259062389210966</v>
      </c>
      <c r="D183" s="333">
        <v>0.20548606888711843</v>
      </c>
      <c r="E183" s="125">
        <v>0.2068618718241357</v>
      </c>
      <c r="F183" s="333">
        <v>0.2158212948510494</v>
      </c>
      <c r="G183" s="125">
        <v>0.22751951969943457</v>
      </c>
      <c r="I183" s="106"/>
      <c r="J183" s="106"/>
      <c r="K183" s="106"/>
      <c r="L183" s="106"/>
    </row>
    <row r="184" spans="1:12" ht="11.25">
      <c r="A184" s="367"/>
      <c r="B184" s="356" t="s">
        <v>16</v>
      </c>
      <c r="C184" s="41">
        <v>24.65036220981989</v>
      </c>
      <c r="D184" s="163">
        <v>6.680525232899015</v>
      </c>
      <c r="E184" s="41">
        <v>30.288060198324615</v>
      </c>
      <c r="F184" s="163">
        <v>43.15101381860032</v>
      </c>
      <c r="G184" s="41">
        <v>48.576624076115564</v>
      </c>
      <c r="I184" s="106"/>
      <c r="J184" s="106"/>
      <c r="K184" s="106"/>
      <c r="L184" s="106"/>
    </row>
    <row r="185" spans="1:12" ht="11.25">
      <c r="A185" s="367"/>
      <c r="B185" s="99" t="s">
        <v>131</v>
      </c>
      <c r="C185" s="113">
        <v>161.8367843665579</v>
      </c>
      <c r="D185" s="161">
        <v>149.8186689038386</v>
      </c>
      <c r="E185" s="113">
        <v>357.423</v>
      </c>
      <c r="F185" s="161">
        <v>284.03880058705647</v>
      </c>
      <c r="G185" s="113">
        <v>264.8802582667449</v>
      </c>
      <c r="I185" s="106"/>
      <c r="J185" s="106"/>
      <c r="K185" s="106"/>
      <c r="L185" s="106"/>
    </row>
    <row r="186" spans="1:12" ht="11.25">
      <c r="A186" s="367"/>
      <c r="B186" s="99" t="s">
        <v>132</v>
      </c>
      <c r="C186" s="113">
        <v>44.23178072460354</v>
      </c>
      <c r="D186" s="161">
        <v>53.47575944582243</v>
      </c>
      <c r="E186" s="113">
        <v>-154.25012059803376</v>
      </c>
      <c r="F186" s="161">
        <v>-69.3119534482301</v>
      </c>
      <c r="G186" s="113">
        <v>-42.28605200886096</v>
      </c>
      <c r="I186" s="106"/>
      <c r="J186" s="106"/>
      <c r="K186" s="106"/>
      <c r="L186" s="106"/>
    </row>
    <row r="187" spans="1:12" ht="11.25">
      <c r="A187" s="367"/>
      <c r="B187" s="159" t="s">
        <v>148</v>
      </c>
      <c r="C187" s="114">
        <v>10930.83302736</v>
      </c>
      <c r="D187" s="332">
        <v>11094.94545598</v>
      </c>
      <c r="E187" s="114">
        <v>10888.82814898</v>
      </c>
      <c r="F187" s="332">
        <v>11939.66714171</v>
      </c>
      <c r="G187" s="114">
        <v>13280.326811710001</v>
      </c>
      <c r="H187" s="106"/>
      <c r="I187" s="106"/>
      <c r="J187" s="106"/>
      <c r="K187" s="106"/>
      <c r="L187" s="106"/>
    </row>
    <row r="188" spans="2:7" ht="21.75" customHeight="1">
      <c r="B188" s="397" t="s">
        <v>317</v>
      </c>
      <c r="C188" s="397"/>
      <c r="D188" s="397"/>
      <c r="E188" s="397"/>
      <c r="F188" s="397"/>
      <c r="G188" s="397"/>
    </row>
  </sheetData>
  <sheetProtection/>
  <mergeCells count="31">
    <mergeCell ref="B5:B6"/>
    <mergeCell ref="B95:B96"/>
    <mergeCell ref="B107:B108"/>
    <mergeCell ref="B69:B70"/>
    <mergeCell ref="C5:G5"/>
    <mergeCell ref="B39:B40"/>
    <mergeCell ref="C39:G39"/>
    <mergeCell ref="C95:G95"/>
    <mergeCell ref="B24:B25"/>
    <mergeCell ref="C24:G24"/>
    <mergeCell ref="B56:B57"/>
    <mergeCell ref="B81:B82"/>
    <mergeCell ref="C107:G107"/>
    <mergeCell ref="C123:G123"/>
    <mergeCell ref="B134:B135"/>
    <mergeCell ref="B123:B124"/>
    <mergeCell ref="B188:G188"/>
    <mergeCell ref="B178:B179"/>
    <mergeCell ref="C178:G178"/>
    <mergeCell ref="B150:B151"/>
    <mergeCell ref="C150:G150"/>
    <mergeCell ref="H107:L107"/>
    <mergeCell ref="B164:B165"/>
    <mergeCell ref="C164:G164"/>
    <mergeCell ref="H56:L56"/>
    <mergeCell ref="H95:L95"/>
    <mergeCell ref="H69:L69"/>
    <mergeCell ref="C134:G134"/>
    <mergeCell ref="C81:G81"/>
    <mergeCell ref="C56:G56"/>
    <mergeCell ref="C69:G69"/>
  </mergeCells>
  <hyperlinks>
    <hyperlink ref="A1" location="Cover!E6" display="INDEX"/>
  </hyperlinks>
  <printOptions/>
  <pageMargins left="0.23" right="0.25" top="1" bottom="1" header="0.5" footer="0.5"/>
  <pageSetup horizontalDpi="600" verticalDpi="600" orientation="portrait" paperSize="9" scale="80" r:id="rId1"/>
  <headerFooter alignWithMargins="0">
    <oddFooter>&amp;CPage &amp;P of &amp;N</oddFooter>
  </headerFooter>
  <rowBreaks count="2" manualBreakCount="2">
    <brk id="65" max="7" man="1"/>
    <brk id="117" max="7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3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34.7109375" style="2" bestFit="1" customWidth="1"/>
    <col min="3" max="7" width="11.57421875" style="2" customWidth="1"/>
    <col min="8" max="8" width="2.00390625" style="2" customWidth="1"/>
    <col min="9" max="16384" width="9.140625" style="2" customWidth="1"/>
  </cols>
  <sheetData>
    <row r="1" ht="11.25">
      <c r="A1" s="350" t="s">
        <v>14</v>
      </c>
    </row>
    <row r="3" spans="1:7" ht="12" customHeight="1">
      <c r="A3" s="344">
        <v>5</v>
      </c>
      <c r="B3" s="1" t="s">
        <v>124</v>
      </c>
      <c r="C3" s="1"/>
      <c r="D3" s="1"/>
      <c r="E3" s="1"/>
      <c r="F3" s="1"/>
      <c r="G3" s="1"/>
    </row>
    <row r="4" spans="2:7" ht="12" customHeight="1">
      <c r="B4" s="1"/>
      <c r="C4" s="1"/>
      <c r="D4" s="1"/>
      <c r="E4" s="1"/>
      <c r="F4" s="1"/>
      <c r="G4" s="1"/>
    </row>
    <row r="5" spans="1:7" ht="12" customHeight="1">
      <c r="A5" s="25">
        <v>5.1</v>
      </c>
      <c r="B5" s="1" t="s">
        <v>224</v>
      </c>
      <c r="C5" s="1"/>
      <c r="D5" s="1"/>
      <c r="E5" s="1"/>
      <c r="F5" s="1"/>
      <c r="G5" s="1"/>
    </row>
    <row r="6" spans="2:7" ht="12" customHeight="1">
      <c r="B6" s="1"/>
      <c r="C6" s="1"/>
      <c r="D6" s="1"/>
      <c r="E6" s="1"/>
      <c r="F6" s="1"/>
      <c r="G6" s="1"/>
    </row>
    <row r="7" spans="1:10" ht="12" customHeight="1">
      <c r="A7" s="25" t="s">
        <v>161</v>
      </c>
      <c r="B7" s="1" t="s">
        <v>2</v>
      </c>
      <c r="C7" s="1"/>
      <c r="D7" s="1"/>
      <c r="E7" s="1"/>
      <c r="F7" s="1"/>
      <c r="G7" s="1"/>
      <c r="J7" s="1"/>
    </row>
    <row r="8" spans="1:14" ht="12" customHeight="1">
      <c r="A8" s="26"/>
      <c r="G8" s="3" t="str">
        <f>'Trends file-2'!$G$6</f>
        <v>Amount in Rs Mn</v>
      </c>
      <c r="H8" s="3"/>
      <c r="N8" s="3"/>
    </row>
    <row r="9" spans="1:14" s="260" customFormat="1" ht="12" customHeight="1">
      <c r="A9" s="261"/>
      <c r="B9" s="403" t="s">
        <v>0</v>
      </c>
      <c r="C9" s="404" t="s">
        <v>1</v>
      </c>
      <c r="D9" s="405"/>
      <c r="E9" s="405"/>
      <c r="F9" s="405"/>
      <c r="G9" s="405"/>
      <c r="H9" s="8"/>
      <c r="J9" s="396"/>
      <c r="K9" s="396"/>
      <c r="L9" s="396"/>
      <c r="M9" s="396"/>
      <c r="N9" s="396"/>
    </row>
    <row r="10" spans="1:15" s="260" customFormat="1" ht="24.75" customHeight="1">
      <c r="A10" s="261"/>
      <c r="B10" s="403"/>
      <c r="C10" s="253">
        <f>'Trends file-4'!$C$6</f>
        <v>42277</v>
      </c>
      <c r="D10" s="253">
        <f>'Trends file-4'!$D$6</f>
        <v>42185</v>
      </c>
      <c r="E10" s="253">
        <f>'Trends file-4'!$E$6</f>
        <v>42094</v>
      </c>
      <c r="F10" s="253">
        <f>'Trends file-4'!$F$6</f>
        <v>42004</v>
      </c>
      <c r="G10" s="253">
        <f>'Trends file-4'!$G$6</f>
        <v>41912</v>
      </c>
      <c r="H10" s="8"/>
      <c r="I10" s="8"/>
      <c r="K10" s="8"/>
      <c r="L10" s="8"/>
      <c r="M10" s="8"/>
      <c r="N10" s="8"/>
      <c r="O10" s="8"/>
    </row>
    <row r="11" spans="1:15" ht="12" customHeight="1">
      <c r="A11" s="368"/>
      <c r="B11" s="2" t="s">
        <v>5</v>
      </c>
      <c r="C11" s="223">
        <v>20677.686745000003</v>
      </c>
      <c r="D11" s="257">
        <v>19566.733139</v>
      </c>
      <c r="E11" s="223">
        <v>20051.047798000003</v>
      </c>
      <c r="F11" s="257">
        <v>20391.55075</v>
      </c>
      <c r="G11" s="223">
        <v>19748.875130000004</v>
      </c>
      <c r="H11" s="5"/>
      <c r="I11" s="5"/>
      <c r="J11" s="5"/>
      <c r="K11" s="5"/>
      <c r="L11" s="5"/>
      <c r="M11" s="5"/>
      <c r="N11" s="5"/>
      <c r="O11" s="5"/>
    </row>
    <row r="12" spans="1:15" ht="24.75" customHeight="1">
      <c r="A12" s="369"/>
      <c r="B12" s="6" t="s">
        <v>6</v>
      </c>
      <c r="C12" s="224">
        <v>19155.182216</v>
      </c>
      <c r="D12" s="334">
        <v>19216.041568</v>
      </c>
      <c r="E12" s="224">
        <v>17907.128363999986</v>
      </c>
      <c r="F12" s="334">
        <v>17775.095526</v>
      </c>
      <c r="G12" s="224">
        <v>17319.570685233422</v>
      </c>
      <c r="H12" s="5"/>
      <c r="I12" s="5"/>
      <c r="J12" s="5"/>
      <c r="K12" s="5"/>
      <c r="L12" s="5"/>
      <c r="M12" s="5"/>
      <c r="N12" s="5"/>
      <c r="O12" s="5"/>
    </row>
    <row r="13" spans="1:15" ht="12" customHeight="1">
      <c r="A13" s="368"/>
      <c r="B13" s="2" t="s">
        <v>7</v>
      </c>
      <c r="C13" s="225">
        <v>38381.43924299999</v>
      </c>
      <c r="D13" s="258">
        <v>37199.308696</v>
      </c>
      <c r="E13" s="225">
        <v>35112.59107628609</v>
      </c>
      <c r="F13" s="258">
        <v>37744.781102000015</v>
      </c>
      <c r="G13" s="225">
        <v>37072.78346299999</v>
      </c>
      <c r="H13" s="5"/>
      <c r="I13" s="5"/>
      <c r="J13" s="5"/>
      <c r="K13" s="5"/>
      <c r="L13" s="5"/>
      <c r="M13" s="5"/>
      <c r="N13" s="5"/>
      <c r="O13" s="5"/>
    </row>
    <row r="14" spans="1:15" ht="12" customHeight="1">
      <c r="A14" s="368"/>
      <c r="B14" s="2" t="s">
        <v>134</v>
      </c>
      <c r="C14" s="225">
        <v>917.745186</v>
      </c>
      <c r="D14" s="258">
        <v>927.85352</v>
      </c>
      <c r="E14" s="225">
        <v>646.7397919999999</v>
      </c>
      <c r="F14" s="258">
        <v>344.3707050000001</v>
      </c>
      <c r="G14" s="225">
        <v>420.980529</v>
      </c>
      <c r="H14" s="5"/>
      <c r="I14" s="5"/>
      <c r="J14" s="5"/>
      <c r="K14" s="5"/>
      <c r="L14" s="5"/>
      <c r="M14" s="5"/>
      <c r="N14" s="5"/>
      <c r="O14" s="5"/>
    </row>
    <row r="15" spans="1:15" ht="12" customHeight="1">
      <c r="A15" s="368"/>
      <c r="B15" s="2" t="s">
        <v>8</v>
      </c>
      <c r="C15" s="225">
        <v>5908.11201</v>
      </c>
      <c r="D15" s="258">
        <v>6131.639354</v>
      </c>
      <c r="E15" s="225">
        <v>5851.3878</v>
      </c>
      <c r="F15" s="258">
        <v>5515.860545</v>
      </c>
      <c r="G15" s="225">
        <v>5668.7342229999995</v>
      </c>
      <c r="H15" s="5"/>
      <c r="I15" s="5"/>
      <c r="J15" s="5"/>
      <c r="K15" s="5"/>
      <c r="L15" s="5"/>
      <c r="M15" s="5"/>
      <c r="N15" s="5"/>
      <c r="O15" s="5"/>
    </row>
    <row r="16" spans="1:15" ht="12" customHeight="1">
      <c r="A16" s="368"/>
      <c r="B16" s="2" t="s">
        <v>86</v>
      </c>
      <c r="C16" s="225">
        <v>19730.929006000006</v>
      </c>
      <c r="D16" s="258">
        <v>20670.295640999997</v>
      </c>
      <c r="E16" s="225">
        <v>18998.982753999993</v>
      </c>
      <c r="F16" s="258">
        <v>17829.445209000012</v>
      </c>
      <c r="G16" s="225">
        <v>17527.041972999992</v>
      </c>
      <c r="H16" s="5"/>
      <c r="I16" s="5"/>
      <c r="J16" s="5"/>
      <c r="K16" s="5"/>
      <c r="L16" s="5"/>
      <c r="M16" s="5"/>
      <c r="N16" s="5"/>
      <c r="O16" s="5"/>
    </row>
    <row r="17" spans="1:15" s="1" customFormat="1" ht="12" customHeight="1">
      <c r="A17" s="368"/>
      <c r="B17" s="7" t="s">
        <v>2</v>
      </c>
      <c r="C17" s="226">
        <v>104771.094406</v>
      </c>
      <c r="D17" s="259">
        <v>103711.87191799999</v>
      </c>
      <c r="E17" s="226">
        <v>98567.87758428606</v>
      </c>
      <c r="F17" s="259">
        <v>99601.10383700003</v>
      </c>
      <c r="G17" s="226">
        <v>97757.98600323341</v>
      </c>
      <c r="H17" s="4"/>
      <c r="I17" s="5"/>
      <c r="J17" s="5"/>
      <c r="K17" s="5"/>
      <c r="L17" s="5"/>
      <c r="M17" s="4"/>
      <c r="N17" s="4"/>
      <c r="O17" s="4"/>
    </row>
    <row r="18" spans="1:7" ht="11.25">
      <c r="A18" s="26"/>
      <c r="B18" s="43"/>
      <c r="C18" s="43"/>
      <c r="D18" s="43"/>
      <c r="E18" s="43"/>
      <c r="G18" s="38"/>
    </row>
    <row r="19" spans="1:11" ht="11.25">
      <c r="A19" s="25" t="s">
        <v>162</v>
      </c>
      <c r="B19" s="1" t="s">
        <v>42</v>
      </c>
      <c r="C19" s="1"/>
      <c r="D19" s="1"/>
      <c r="E19" s="1"/>
      <c r="F19" s="1"/>
      <c r="G19" s="1"/>
      <c r="K19" s="1"/>
    </row>
    <row r="20" spans="1:15" ht="11.25">
      <c r="A20" s="26"/>
      <c r="G20" s="3" t="str">
        <f>'Trends file-2'!$G$6</f>
        <v>Amount in Rs Mn</v>
      </c>
      <c r="I20" s="3"/>
      <c r="O20" s="3"/>
    </row>
    <row r="21" spans="1:15" s="260" customFormat="1" ht="12.75" customHeight="1">
      <c r="A21" s="261"/>
      <c r="B21" s="403" t="s">
        <v>0</v>
      </c>
      <c r="C21" s="404" t="s">
        <v>1</v>
      </c>
      <c r="D21" s="405"/>
      <c r="E21" s="405"/>
      <c r="F21" s="405"/>
      <c r="G21" s="405"/>
      <c r="H21" s="396"/>
      <c r="I21" s="396"/>
      <c r="K21" s="396"/>
      <c r="L21" s="396"/>
      <c r="M21" s="396"/>
      <c r="N21" s="396"/>
      <c r="O21" s="396"/>
    </row>
    <row r="22" spans="1:15" s="260" customFormat="1" ht="24.75" customHeight="1">
      <c r="A22" s="261"/>
      <c r="B22" s="403"/>
      <c r="C22" s="253">
        <f>'Trends file-4'!$C$6</f>
        <v>42277</v>
      </c>
      <c r="D22" s="253">
        <f>'Trends file-4'!$D$6</f>
        <v>42185</v>
      </c>
      <c r="E22" s="253">
        <f>'Trends file-4'!$E$6</f>
        <v>42094</v>
      </c>
      <c r="F22" s="253">
        <f>'Trends file-4'!$F$6</f>
        <v>42004</v>
      </c>
      <c r="G22" s="253">
        <f>'Trends file-4'!$G$6</f>
        <v>41912</v>
      </c>
      <c r="H22" s="8"/>
      <c r="I22" s="8"/>
      <c r="K22" s="8"/>
      <c r="L22" s="8"/>
      <c r="M22" s="8"/>
      <c r="N22" s="8"/>
      <c r="O22" s="8"/>
    </row>
    <row r="23" spans="1:15" ht="11.25">
      <c r="A23" s="368"/>
      <c r="B23" s="2" t="s">
        <v>205</v>
      </c>
      <c r="C23" s="223">
        <v>22927.007244</v>
      </c>
      <c r="D23" s="257">
        <v>21908.748844</v>
      </c>
      <c r="E23" s="223">
        <v>21233.588286999995</v>
      </c>
      <c r="F23" s="257">
        <v>20896.009263000004</v>
      </c>
      <c r="G23" s="223">
        <v>21315.233586</v>
      </c>
      <c r="H23" s="5"/>
      <c r="I23" s="5"/>
      <c r="J23" s="5"/>
      <c r="K23" s="5"/>
      <c r="L23" s="5"/>
      <c r="M23" s="5"/>
      <c r="N23" s="5"/>
      <c r="O23" s="5"/>
    </row>
    <row r="24" spans="1:15" ht="11.25">
      <c r="A24" s="368"/>
      <c r="B24" s="6" t="s">
        <v>206</v>
      </c>
      <c r="C24" s="225">
        <v>6644.553672000001</v>
      </c>
      <c r="D24" s="258">
        <v>5287.249331</v>
      </c>
      <c r="E24" s="225">
        <v>4674.551543</v>
      </c>
      <c r="F24" s="258">
        <v>3848.5816370000007</v>
      </c>
      <c r="G24" s="225">
        <v>3298.545457</v>
      </c>
      <c r="H24" s="5"/>
      <c r="I24" s="5"/>
      <c r="J24" s="5"/>
      <c r="K24" s="5"/>
      <c r="L24" s="5"/>
      <c r="M24" s="5"/>
      <c r="N24" s="5"/>
      <c r="O24" s="5"/>
    </row>
    <row r="25" spans="1:15" s="1" customFormat="1" ht="11.25">
      <c r="A25" s="368"/>
      <c r="B25" s="7" t="s">
        <v>42</v>
      </c>
      <c r="C25" s="226">
        <v>29571.560916000002</v>
      </c>
      <c r="D25" s="259">
        <v>27195.998175</v>
      </c>
      <c r="E25" s="226">
        <v>25908.139829999996</v>
      </c>
      <c r="F25" s="259">
        <v>24744.590900000007</v>
      </c>
      <c r="G25" s="226">
        <v>24613.779043</v>
      </c>
      <c r="H25" s="4"/>
      <c r="I25" s="5"/>
      <c r="J25" s="5"/>
      <c r="K25" s="5"/>
      <c r="L25" s="5"/>
      <c r="M25" s="4"/>
      <c r="N25" s="4"/>
      <c r="O25" s="4"/>
    </row>
    <row r="26" ht="11.25">
      <c r="A26" s="26"/>
    </row>
    <row r="27" spans="1:11" ht="11.25">
      <c r="A27" s="25" t="s">
        <v>210</v>
      </c>
      <c r="B27" s="1" t="s">
        <v>15</v>
      </c>
      <c r="C27" s="1"/>
      <c r="D27" s="1"/>
      <c r="E27" s="1"/>
      <c r="F27" s="1"/>
      <c r="G27" s="1"/>
      <c r="K27" s="1"/>
    </row>
    <row r="28" spans="1:15" ht="11.25">
      <c r="A28" s="26"/>
      <c r="G28" s="3" t="str">
        <f>'Trends file-2'!$G$6</f>
        <v>Amount in Rs Mn</v>
      </c>
      <c r="I28" s="3"/>
      <c r="O28" s="3"/>
    </row>
    <row r="29" spans="1:15" s="260" customFormat="1" ht="12.75" customHeight="1">
      <c r="A29" s="265"/>
      <c r="B29" s="403" t="s">
        <v>0</v>
      </c>
      <c r="C29" s="404" t="s">
        <v>1</v>
      </c>
      <c r="D29" s="405"/>
      <c r="E29" s="405"/>
      <c r="F29" s="405"/>
      <c r="G29" s="405"/>
      <c r="H29" s="396"/>
      <c r="I29" s="396"/>
      <c r="K29" s="396"/>
      <c r="L29" s="396"/>
      <c r="M29" s="396"/>
      <c r="N29" s="396"/>
      <c r="O29" s="396"/>
    </row>
    <row r="30" spans="1:15" s="260" customFormat="1" ht="24.75" customHeight="1">
      <c r="A30" s="266"/>
      <c r="B30" s="403"/>
      <c r="C30" s="253">
        <f>'Trends file-4'!$C$6</f>
        <v>42277</v>
      </c>
      <c r="D30" s="253">
        <f>'Trends file-4'!$D$6</f>
        <v>42185</v>
      </c>
      <c r="E30" s="253">
        <f>'Trends file-4'!$E$6</f>
        <v>42094</v>
      </c>
      <c r="F30" s="253">
        <f>'Trends file-4'!$F$6</f>
        <v>42004</v>
      </c>
      <c r="G30" s="253">
        <f>'Trends file-4'!$G$6</f>
        <v>41912</v>
      </c>
      <c r="H30" s="8"/>
      <c r="I30" s="8"/>
      <c r="K30" s="8"/>
      <c r="L30" s="8"/>
      <c r="M30" s="8"/>
      <c r="N30" s="8"/>
      <c r="O30" s="8"/>
    </row>
    <row r="31" spans="1:15" ht="11.25">
      <c r="A31" s="368"/>
      <c r="B31" s="2" t="s">
        <v>11</v>
      </c>
      <c r="C31" s="223">
        <v>7662.410858000001</v>
      </c>
      <c r="D31" s="257">
        <v>9970.914209</v>
      </c>
      <c r="E31" s="223">
        <v>13853.242584</v>
      </c>
      <c r="F31" s="257">
        <v>8696.403878999998</v>
      </c>
      <c r="G31" s="223">
        <v>11780.42030567</v>
      </c>
      <c r="H31" s="5"/>
      <c r="I31" s="5"/>
      <c r="J31" s="5"/>
      <c r="K31" s="5"/>
      <c r="L31" s="5"/>
      <c r="M31" s="5"/>
      <c r="N31" s="5"/>
      <c r="O31" s="5"/>
    </row>
    <row r="32" spans="1:15" ht="11.25">
      <c r="A32" s="368"/>
      <c r="B32" s="6" t="s">
        <v>12</v>
      </c>
      <c r="C32" s="225">
        <v>2764.0067569668086</v>
      </c>
      <c r="D32" s="258">
        <v>722.2775165308697</v>
      </c>
      <c r="E32" s="225">
        <v>-3293.717462277281</v>
      </c>
      <c r="F32" s="258">
        <v>969.1886883318898</v>
      </c>
      <c r="G32" s="225">
        <v>-2616.1168638177246</v>
      </c>
      <c r="H32" s="5"/>
      <c r="I32" s="5"/>
      <c r="J32" s="5"/>
      <c r="K32" s="5"/>
      <c r="L32" s="5"/>
      <c r="M32" s="5"/>
      <c r="N32" s="5"/>
      <c r="O32" s="5"/>
    </row>
    <row r="33" spans="1:15" ht="11.25">
      <c r="A33" s="368"/>
      <c r="B33" s="6" t="s">
        <v>213</v>
      </c>
      <c r="C33" s="225">
        <v>440.0822050331918</v>
      </c>
      <c r="D33" s="258">
        <v>402.46693546913036</v>
      </c>
      <c r="E33" s="225">
        <v>408.65139803483044</v>
      </c>
      <c r="F33" s="258">
        <v>389.89424366811045</v>
      </c>
      <c r="G33" s="225">
        <v>346.1509111477246</v>
      </c>
      <c r="H33" s="5"/>
      <c r="I33" s="5"/>
      <c r="J33" s="5"/>
      <c r="K33" s="5"/>
      <c r="L33" s="5"/>
      <c r="M33" s="5"/>
      <c r="N33" s="5"/>
      <c r="O33" s="5"/>
    </row>
    <row r="34" spans="1:15" s="1" customFormat="1" ht="11.25">
      <c r="A34" s="368"/>
      <c r="B34" s="7" t="s">
        <v>36</v>
      </c>
      <c r="C34" s="226">
        <v>10866.49982</v>
      </c>
      <c r="D34" s="259">
        <v>11095.658661000001</v>
      </c>
      <c r="E34" s="226">
        <v>10968.17651975755</v>
      </c>
      <c r="F34" s="259">
        <v>10055.486810999997</v>
      </c>
      <c r="G34" s="226">
        <v>9510.454353000001</v>
      </c>
      <c r="H34" s="4"/>
      <c r="I34" s="5"/>
      <c r="J34" s="5"/>
      <c r="K34" s="5"/>
      <c r="L34" s="5"/>
      <c r="M34" s="4"/>
      <c r="N34" s="4"/>
      <c r="O34" s="4"/>
    </row>
    <row r="35" spans="1:7" ht="11.25">
      <c r="A35" s="26"/>
      <c r="B35" s="18"/>
      <c r="C35" s="18"/>
      <c r="D35" s="18"/>
      <c r="E35" s="18"/>
      <c r="F35" s="18"/>
      <c r="G35" s="18"/>
    </row>
    <row r="36" spans="1:7" ht="11.25">
      <c r="A36" s="26"/>
      <c r="B36" s="18"/>
      <c r="C36" s="18"/>
      <c r="D36" s="18"/>
      <c r="E36" s="18"/>
      <c r="F36" s="18"/>
      <c r="G36" s="18"/>
    </row>
    <row r="37" spans="1:7" ht="11.25">
      <c r="A37" s="44">
        <v>5.2</v>
      </c>
      <c r="B37" s="22" t="s">
        <v>239</v>
      </c>
      <c r="C37" s="22"/>
      <c r="D37" s="22"/>
      <c r="E37" s="22"/>
      <c r="F37" s="22"/>
      <c r="G37" s="22"/>
    </row>
    <row r="38" spans="1:7" ht="11.25">
      <c r="A38" s="31"/>
      <c r="B38" s="22"/>
      <c r="C38" s="22"/>
      <c r="D38" s="22"/>
      <c r="E38" s="22"/>
      <c r="F38" s="22"/>
      <c r="G38" s="22"/>
    </row>
    <row r="39" spans="1:7" ht="11.25">
      <c r="A39" s="44" t="s">
        <v>163</v>
      </c>
      <c r="B39" s="22" t="s">
        <v>2</v>
      </c>
      <c r="C39" s="22"/>
      <c r="D39" s="22"/>
      <c r="E39" s="22"/>
      <c r="F39" s="22"/>
      <c r="G39" s="22"/>
    </row>
    <row r="40" spans="1:7" ht="11.25">
      <c r="A40" s="34"/>
      <c r="B40" s="31"/>
      <c r="C40" s="31"/>
      <c r="D40" s="31"/>
      <c r="E40" s="31"/>
      <c r="F40" s="31"/>
      <c r="G40" s="3" t="str">
        <f>'Trends file-2'!$G$6</f>
        <v>Amount in Rs Mn</v>
      </c>
    </row>
    <row r="41" spans="1:7" ht="11.25">
      <c r="A41" s="261"/>
      <c r="B41" s="403" t="s">
        <v>0</v>
      </c>
      <c r="C41" s="404" t="s">
        <v>1</v>
      </c>
      <c r="D41" s="405"/>
      <c r="E41" s="405"/>
      <c r="F41" s="405"/>
      <c r="G41" s="405"/>
    </row>
    <row r="42" spans="1:7" ht="11.25">
      <c r="A42" s="261"/>
      <c r="B42" s="403"/>
      <c r="C42" s="253">
        <f>'Trends file-4'!$C$6</f>
        <v>42277</v>
      </c>
      <c r="D42" s="253">
        <f>'Trends file-4'!$D$6</f>
        <v>42185</v>
      </c>
      <c r="E42" s="253">
        <f>'Trends file-4'!$E$6</f>
        <v>42094</v>
      </c>
      <c r="F42" s="253">
        <f>'Trends file-4'!$F$6</f>
        <v>42004</v>
      </c>
      <c r="G42" s="253">
        <f>'Trends file-4'!$G$6</f>
        <v>41912</v>
      </c>
    </row>
    <row r="43" spans="1:7" ht="11.25">
      <c r="A43" s="368"/>
      <c r="B43" s="2" t="s">
        <v>5</v>
      </c>
      <c r="C43" s="223">
        <v>680.688993</v>
      </c>
      <c r="D43" s="257">
        <v>652.482653</v>
      </c>
      <c r="E43" s="223">
        <v>580.6796870000001</v>
      </c>
      <c r="F43" s="257">
        <v>552.0957599999999</v>
      </c>
      <c r="G43" s="223">
        <v>541.3882550000001</v>
      </c>
    </row>
    <row r="44" spans="1:7" ht="22.5">
      <c r="A44" s="368"/>
      <c r="B44" s="6" t="s">
        <v>6</v>
      </c>
      <c r="C44" s="224">
        <v>401.952269</v>
      </c>
      <c r="D44" s="334">
        <v>391.070956</v>
      </c>
      <c r="E44" s="224">
        <v>374.391041</v>
      </c>
      <c r="F44" s="334">
        <v>383.38993500000004</v>
      </c>
      <c r="G44" s="224">
        <v>367.044394</v>
      </c>
    </row>
    <row r="45" spans="1:7" ht="11.25">
      <c r="A45" s="368"/>
      <c r="B45" s="2" t="s">
        <v>7</v>
      </c>
      <c r="C45" s="225">
        <v>1338.6709660000001</v>
      </c>
      <c r="D45" s="258">
        <v>1442.184444</v>
      </c>
      <c r="E45" s="225">
        <v>1332.0666820000006</v>
      </c>
      <c r="F45" s="258">
        <v>1445.8569119999997</v>
      </c>
      <c r="G45" s="225">
        <v>1325.787315</v>
      </c>
    </row>
    <row r="46" spans="1:7" ht="11.25">
      <c r="A46" s="368"/>
      <c r="B46" s="2" t="s">
        <v>134</v>
      </c>
      <c r="C46" s="225">
        <v>41.216187</v>
      </c>
      <c r="D46" s="258">
        <v>50.93578</v>
      </c>
      <c r="E46" s="225">
        <v>65.058818</v>
      </c>
      <c r="F46" s="258">
        <v>69.846643</v>
      </c>
      <c r="G46" s="225">
        <v>39.894991000000005</v>
      </c>
    </row>
    <row r="47" spans="1:7" ht="11.25">
      <c r="A47" s="368"/>
      <c r="B47" s="2" t="s">
        <v>8</v>
      </c>
      <c r="C47" s="225">
        <v>343.79692</v>
      </c>
      <c r="D47" s="258">
        <v>319.696013</v>
      </c>
      <c r="E47" s="225">
        <v>301.03399999999993</v>
      </c>
      <c r="F47" s="258">
        <v>307.89661200000006</v>
      </c>
      <c r="G47" s="225">
        <v>334.980248</v>
      </c>
    </row>
    <row r="48" spans="1:7" ht="11.25">
      <c r="A48" s="368"/>
      <c r="B48" s="2" t="s">
        <v>86</v>
      </c>
      <c r="C48" s="225">
        <v>1481.0074330000002</v>
      </c>
      <c r="D48" s="258">
        <v>1504.954734</v>
      </c>
      <c r="E48" s="225">
        <v>1319.8717849999998</v>
      </c>
      <c r="F48" s="258">
        <v>1299.744295</v>
      </c>
      <c r="G48" s="225">
        <v>1177.020716</v>
      </c>
    </row>
    <row r="49" spans="1:7" ht="11.25">
      <c r="A49" s="368"/>
      <c r="B49" s="7" t="s">
        <v>2</v>
      </c>
      <c r="C49" s="226">
        <f>SUM(C43:C48)</f>
        <v>4287.332768</v>
      </c>
      <c r="D49" s="259">
        <f>SUM(D43:D48)</f>
        <v>4361.3245799999995</v>
      </c>
      <c r="E49" s="226">
        <f>SUM(E43:E48)</f>
        <v>3973.1020130000006</v>
      </c>
      <c r="F49" s="259">
        <f>SUM(F43:F48)</f>
        <v>4058.8301569999994</v>
      </c>
      <c r="G49" s="226">
        <f>SUM(G43:G48)</f>
        <v>3786.115919</v>
      </c>
    </row>
    <row r="50" spans="1:5" ht="11.25">
      <c r="A50" s="26"/>
      <c r="B50" s="43"/>
      <c r="C50" s="43"/>
      <c r="D50" s="43"/>
      <c r="E50" s="43"/>
    </row>
    <row r="51" spans="1:7" ht="11.25">
      <c r="A51" s="25" t="s">
        <v>164</v>
      </c>
      <c r="B51" s="1" t="s">
        <v>42</v>
      </c>
      <c r="C51" s="1"/>
      <c r="D51" s="1"/>
      <c r="E51" s="1"/>
      <c r="F51" s="1"/>
      <c r="G51" s="1"/>
    </row>
    <row r="52" spans="1:7" ht="11.25">
      <c r="A52" s="26"/>
      <c r="G52" s="3" t="str">
        <f>'Trends file-2'!$G$6</f>
        <v>Amount in Rs Mn</v>
      </c>
    </row>
    <row r="53" spans="1:7" ht="11.25">
      <c r="A53" s="261"/>
      <c r="B53" s="403" t="s">
        <v>0</v>
      </c>
      <c r="C53" s="404" t="s">
        <v>1</v>
      </c>
      <c r="D53" s="405"/>
      <c r="E53" s="405"/>
      <c r="F53" s="405"/>
      <c r="G53" s="405"/>
    </row>
    <row r="54" spans="1:7" ht="11.25">
      <c r="A54" s="261"/>
      <c r="B54" s="403"/>
      <c r="C54" s="253">
        <f>'Trends file-4'!$C$6</f>
        <v>42277</v>
      </c>
      <c r="D54" s="253">
        <f>'Trends file-4'!$D$6</f>
        <v>42185</v>
      </c>
      <c r="E54" s="253">
        <f>'Trends file-4'!$E$6</f>
        <v>42094</v>
      </c>
      <c r="F54" s="253">
        <f>'Trends file-4'!$F$6</f>
        <v>42004</v>
      </c>
      <c r="G54" s="253">
        <f>'Trends file-4'!$G$6</f>
        <v>41912</v>
      </c>
    </row>
    <row r="55" spans="1:7" ht="11.25">
      <c r="A55" s="368"/>
      <c r="B55" s="2" t="s">
        <v>205</v>
      </c>
      <c r="C55" s="223">
        <v>1106.751376</v>
      </c>
      <c r="D55" s="257">
        <v>1097.170426</v>
      </c>
      <c r="E55" s="223">
        <v>1429.3925009999998</v>
      </c>
      <c r="F55" s="257">
        <v>1263.9871170000001</v>
      </c>
      <c r="G55" s="223">
        <v>1205.010323</v>
      </c>
    </row>
    <row r="56" spans="1:7" ht="11.25">
      <c r="A56" s="368"/>
      <c r="B56" s="6" t="s">
        <v>206</v>
      </c>
      <c r="C56" s="225">
        <v>263.46343399999995</v>
      </c>
      <c r="D56" s="258">
        <v>256.313017</v>
      </c>
      <c r="E56" s="225">
        <v>244.60476900000003</v>
      </c>
      <c r="F56" s="258">
        <v>247.46433599999995</v>
      </c>
      <c r="G56" s="225">
        <v>243.072291</v>
      </c>
    </row>
    <row r="57" spans="1:7" ht="11.25">
      <c r="A57" s="368"/>
      <c r="B57" s="7" t="s">
        <v>42</v>
      </c>
      <c r="C57" s="226">
        <v>1370.21481</v>
      </c>
      <c r="D57" s="259">
        <v>1353.483443</v>
      </c>
      <c r="E57" s="226">
        <v>1673.9972699999998</v>
      </c>
      <c r="F57" s="259">
        <v>1511.4514530000001</v>
      </c>
      <c r="G57" s="226">
        <v>1448.082614</v>
      </c>
    </row>
    <row r="58" spans="1:7" s="31" customFormat="1" ht="11.25">
      <c r="A58" s="34"/>
      <c r="B58" s="39"/>
      <c r="C58" s="39"/>
      <c r="D58" s="39"/>
      <c r="E58" s="39"/>
      <c r="F58" s="39"/>
      <c r="G58" s="39"/>
    </row>
    <row r="59" spans="1:7" s="31" customFormat="1" ht="11.25">
      <c r="A59" s="34"/>
      <c r="B59" s="39"/>
      <c r="C59" s="39"/>
      <c r="D59" s="39"/>
      <c r="E59" s="39"/>
      <c r="F59" s="39"/>
      <c r="G59" s="136"/>
    </row>
    <row r="60" spans="1:7" s="31" customFormat="1" ht="11.25">
      <c r="A60" s="44">
        <v>5.3</v>
      </c>
      <c r="B60" s="22" t="s">
        <v>238</v>
      </c>
      <c r="C60" s="22"/>
      <c r="D60" s="22"/>
      <c r="E60" s="22"/>
      <c r="F60" s="22"/>
      <c r="G60" s="22"/>
    </row>
    <row r="61" spans="2:7" s="31" customFormat="1" ht="11.25">
      <c r="B61" s="22"/>
      <c r="C61" s="22"/>
      <c r="D61" s="22"/>
      <c r="E61" s="22"/>
      <c r="F61" s="22"/>
      <c r="G61" s="22"/>
    </row>
    <row r="62" spans="1:7" s="31" customFormat="1" ht="11.25">
      <c r="A62" s="44" t="s">
        <v>225</v>
      </c>
      <c r="B62" s="22" t="s">
        <v>315</v>
      </c>
      <c r="C62" s="22"/>
      <c r="D62" s="22"/>
      <c r="E62" s="22"/>
      <c r="F62" s="22"/>
      <c r="G62" s="22"/>
    </row>
    <row r="63" spans="1:7" s="31" customFormat="1" ht="11.25">
      <c r="A63" s="34"/>
      <c r="G63" s="137" t="s">
        <v>339</v>
      </c>
    </row>
    <row r="64" spans="1:7" s="260" customFormat="1" ht="12" customHeight="1">
      <c r="A64" s="261"/>
      <c r="B64" s="403" t="s">
        <v>0</v>
      </c>
      <c r="C64" s="404" t="s">
        <v>1</v>
      </c>
      <c r="D64" s="405"/>
      <c r="E64" s="405"/>
      <c r="F64" s="405"/>
      <c r="G64" s="405"/>
    </row>
    <row r="65" spans="1:7" s="260" customFormat="1" ht="12" customHeight="1">
      <c r="A65" s="261"/>
      <c r="B65" s="403"/>
      <c r="C65" s="253">
        <f>'Trends file-4'!$C$6</f>
        <v>42277</v>
      </c>
      <c r="D65" s="253">
        <f>'Trends file-4'!$D$6</f>
        <v>42185</v>
      </c>
      <c r="E65" s="253">
        <f>'Trends file-4'!$E$6</f>
        <v>42094</v>
      </c>
      <c r="F65" s="253">
        <f>'Trends file-4'!$F$6</f>
        <v>42004</v>
      </c>
      <c r="G65" s="253">
        <f>'Trends file-4'!$G$6</f>
        <v>41912</v>
      </c>
    </row>
    <row r="66" spans="1:7" ht="11.25">
      <c r="A66" s="368"/>
      <c r="B66" s="2" t="s">
        <v>5</v>
      </c>
      <c r="C66" s="223">
        <v>149.79065875353152</v>
      </c>
      <c r="D66" s="257">
        <v>151.2790000533715</v>
      </c>
      <c r="E66" s="223">
        <v>150.71688298628754</v>
      </c>
      <c r="F66" s="257">
        <v>144.98675994412665</v>
      </c>
      <c r="G66" s="223">
        <v>141.5551918121046</v>
      </c>
    </row>
    <row r="67" spans="1:7" ht="22.5">
      <c r="A67" s="369"/>
      <c r="B67" s="6" t="s">
        <v>6</v>
      </c>
      <c r="C67" s="224">
        <v>59.42033298271741</v>
      </c>
      <c r="D67" s="334">
        <v>55.80615408554217</v>
      </c>
      <c r="E67" s="224">
        <v>54.75798262449079</v>
      </c>
      <c r="F67" s="334">
        <v>59.33012084168985</v>
      </c>
      <c r="G67" s="224">
        <v>55.8948036916451</v>
      </c>
    </row>
    <row r="68" spans="1:7" ht="11.25">
      <c r="A68" s="368"/>
      <c r="B68" s="2" t="s">
        <v>7</v>
      </c>
      <c r="C68" s="225">
        <v>217.5264970006525</v>
      </c>
      <c r="D68" s="258">
        <v>211.97257603663616</v>
      </c>
      <c r="E68" s="225">
        <v>187.44403636738025</v>
      </c>
      <c r="F68" s="258">
        <v>205.69863655267108</v>
      </c>
      <c r="G68" s="225">
        <v>188.44680474291047</v>
      </c>
    </row>
    <row r="69" spans="1:7" ht="11.25">
      <c r="A69" s="368"/>
      <c r="B69" s="2" t="s">
        <v>134</v>
      </c>
      <c r="C69" s="225">
        <v>11.574490606358648</v>
      </c>
      <c r="D69" s="258">
        <v>9.653278707406704</v>
      </c>
      <c r="E69" s="225">
        <v>9.474533236717036</v>
      </c>
      <c r="F69" s="258">
        <v>9.422160776211507</v>
      </c>
      <c r="G69" s="225">
        <v>8.79570602679597</v>
      </c>
    </row>
    <row r="70" spans="1:7" ht="11.25">
      <c r="A70" s="368"/>
      <c r="B70" s="2" t="s">
        <v>8</v>
      </c>
      <c r="C70" s="225">
        <v>100.02958933723116</v>
      </c>
      <c r="D70" s="258">
        <v>92.70337494462059</v>
      </c>
      <c r="E70" s="225">
        <v>93.06232942933794</v>
      </c>
      <c r="F70" s="258">
        <v>88.16991305216217</v>
      </c>
      <c r="G70" s="225">
        <v>88.31191703798473</v>
      </c>
    </row>
    <row r="71" spans="1:7" ht="11.25">
      <c r="A71" s="368"/>
      <c r="B71" s="2" t="s">
        <v>86</v>
      </c>
      <c r="C71" s="225">
        <v>270.33143297306646</v>
      </c>
      <c r="D71" s="258">
        <v>263.54585938170817</v>
      </c>
      <c r="E71" s="225">
        <v>282.23201849749086</v>
      </c>
      <c r="F71" s="258">
        <v>271.2216958822606</v>
      </c>
      <c r="G71" s="225">
        <v>271.7141538889419</v>
      </c>
    </row>
    <row r="72" spans="1:7" ht="11.25">
      <c r="A72" s="368"/>
      <c r="B72" s="7" t="s">
        <v>2</v>
      </c>
      <c r="C72" s="226">
        <f>SUM(C66:C71)</f>
        <v>808.6730016535578</v>
      </c>
      <c r="D72" s="259">
        <f>SUM(D66:D71)</f>
        <v>784.9602432092853</v>
      </c>
      <c r="E72" s="226">
        <f>SUM(E66:E71)</f>
        <v>777.6877831417044</v>
      </c>
      <c r="F72" s="259">
        <f>SUM(F66:F71)</f>
        <v>778.8292870491218</v>
      </c>
      <c r="G72" s="226">
        <f>SUM(G66:G71)</f>
        <v>754.7185772003827</v>
      </c>
    </row>
    <row r="73" spans="1:7" ht="11.25">
      <c r="A73" s="26"/>
      <c r="B73" s="43"/>
      <c r="C73" s="43"/>
      <c r="D73" s="43"/>
      <c r="E73" s="43"/>
      <c r="G73" s="38"/>
    </row>
    <row r="74" spans="1:5" ht="11.25">
      <c r="A74" s="26"/>
      <c r="B74" s="43"/>
      <c r="C74" s="43"/>
      <c r="D74" s="43"/>
      <c r="E74" s="43"/>
    </row>
    <row r="75" spans="1:7" ht="11.25">
      <c r="A75" s="25" t="s">
        <v>226</v>
      </c>
      <c r="B75" s="1" t="s">
        <v>316</v>
      </c>
      <c r="C75" s="1"/>
      <c r="D75" s="1"/>
      <c r="E75" s="1"/>
      <c r="F75" s="1"/>
      <c r="G75" s="1"/>
    </row>
    <row r="76" spans="1:7" ht="11.25">
      <c r="A76" s="26"/>
      <c r="G76" s="137" t="str">
        <f>G63</f>
        <v>Amount in US$ Mn</v>
      </c>
    </row>
    <row r="77" spans="1:7" s="260" customFormat="1" ht="12" customHeight="1">
      <c r="A77" s="261"/>
      <c r="B77" s="403" t="s">
        <v>0</v>
      </c>
      <c r="C77" s="404" t="s">
        <v>1</v>
      </c>
      <c r="D77" s="405"/>
      <c r="E77" s="405"/>
      <c r="F77" s="405"/>
      <c r="G77" s="405"/>
    </row>
    <row r="78" spans="1:7" s="260" customFormat="1" ht="12" customHeight="1">
      <c r="A78" s="261"/>
      <c r="B78" s="403"/>
      <c r="C78" s="253">
        <f>'Trends file-4'!$C$6</f>
        <v>42277</v>
      </c>
      <c r="D78" s="253">
        <f>'Trends file-4'!$D$6</f>
        <v>42185</v>
      </c>
      <c r="E78" s="253">
        <f>'Trends file-4'!$E$6</f>
        <v>42094</v>
      </c>
      <c r="F78" s="253">
        <f>'Trends file-4'!$F$6</f>
        <v>42004</v>
      </c>
      <c r="G78" s="253">
        <f>'Trends file-4'!$G$6</f>
        <v>41912</v>
      </c>
    </row>
    <row r="79" spans="1:7" ht="11.25">
      <c r="A79" s="26"/>
      <c r="B79" s="2" t="s">
        <v>205</v>
      </c>
      <c r="C79" s="223">
        <v>144.45931573969594</v>
      </c>
      <c r="D79" s="257">
        <v>158.58869053014203</v>
      </c>
      <c r="E79" s="223">
        <v>135.63483638818235</v>
      </c>
      <c r="F79" s="257">
        <v>133.79355112706702</v>
      </c>
      <c r="G79" s="223">
        <v>137.4279756914594</v>
      </c>
    </row>
    <row r="80" spans="1:7" ht="11.25">
      <c r="A80" s="26"/>
      <c r="B80" s="6" t="s">
        <v>206</v>
      </c>
      <c r="C80" s="225">
        <v>36.55209661522446</v>
      </c>
      <c r="D80" s="258">
        <v>37.167960919032915</v>
      </c>
      <c r="E80" s="225">
        <v>37.249982815459276</v>
      </c>
      <c r="F80" s="258">
        <v>37.78228219315903</v>
      </c>
      <c r="G80" s="225">
        <v>36.58960649030894</v>
      </c>
    </row>
    <row r="81" spans="1:7" ht="11.25">
      <c r="A81" s="25"/>
      <c r="B81" s="7" t="s">
        <v>42</v>
      </c>
      <c r="C81" s="226">
        <v>181.0114123549204</v>
      </c>
      <c r="D81" s="259">
        <v>195.75665144917494</v>
      </c>
      <c r="E81" s="226">
        <v>172.88481920364163</v>
      </c>
      <c r="F81" s="259">
        <v>171.57583332022605</v>
      </c>
      <c r="G81" s="226">
        <v>174.01758218176835</v>
      </c>
    </row>
    <row r="82" ht="11.25">
      <c r="A82" s="26"/>
    </row>
    <row r="83" ht="11.25">
      <c r="A83" s="26"/>
    </row>
    <row r="84" spans="1:7" ht="11.25">
      <c r="A84" s="25" t="s">
        <v>271</v>
      </c>
      <c r="B84" s="1" t="s">
        <v>15</v>
      </c>
      <c r="C84" s="1"/>
      <c r="D84" s="1"/>
      <c r="E84" s="1"/>
      <c r="F84" s="1"/>
      <c r="G84" s="1"/>
    </row>
    <row r="85" spans="1:7" ht="11.25">
      <c r="A85" s="26"/>
      <c r="G85" s="137" t="str">
        <f>G76</f>
        <v>Amount in US$ Mn</v>
      </c>
    </row>
    <row r="86" spans="1:7" s="260" customFormat="1" ht="12" customHeight="1">
      <c r="A86" s="261"/>
      <c r="B86" s="403" t="s">
        <v>0</v>
      </c>
      <c r="C86" s="404" t="s">
        <v>1</v>
      </c>
      <c r="D86" s="405"/>
      <c r="E86" s="405"/>
      <c r="F86" s="405"/>
      <c r="G86" s="405"/>
    </row>
    <row r="87" spans="1:7" s="260" customFormat="1" ht="12" customHeight="1">
      <c r="A87" s="261"/>
      <c r="B87" s="403"/>
      <c r="C87" s="253">
        <f>'Trends file-4'!$C$6</f>
        <v>42277</v>
      </c>
      <c r="D87" s="253">
        <f>'Trends file-4'!$D$6</f>
        <v>42185</v>
      </c>
      <c r="E87" s="253">
        <f>'Trends file-4'!$E$6</f>
        <v>42094</v>
      </c>
      <c r="F87" s="253">
        <f>'Trends file-4'!$F$6</f>
        <v>42004</v>
      </c>
      <c r="G87" s="253">
        <f>'Trends file-4'!$G$6</f>
        <v>41912</v>
      </c>
    </row>
    <row r="88" spans="1:7" ht="11.25">
      <c r="A88" s="26"/>
      <c r="B88" s="2" t="s">
        <v>11</v>
      </c>
      <c r="C88" s="223">
        <v>14.79066374458818</v>
      </c>
      <c r="D88" s="257">
        <v>38.00701998045768</v>
      </c>
      <c r="E88" s="223">
        <v>2.626190390735796</v>
      </c>
      <c r="F88" s="257">
        <v>16.02424465616508</v>
      </c>
      <c r="G88" s="223">
        <v>47.26940214358132</v>
      </c>
    </row>
    <row r="89" spans="1:7" ht="11.25">
      <c r="A89" s="26"/>
      <c r="B89" s="99" t="s">
        <v>214</v>
      </c>
      <c r="C89" s="225">
        <v>7.3255687200654265</v>
      </c>
      <c r="D89" s="258">
        <v>8.034231173572405</v>
      </c>
      <c r="E89" s="225">
        <v>4.441632886050165</v>
      </c>
      <c r="F89" s="258">
        <v>7.059944530491847</v>
      </c>
      <c r="G89" s="225">
        <v>9.146443446418697</v>
      </c>
    </row>
    <row r="90" spans="1:7" ht="11.25">
      <c r="A90" s="26"/>
      <c r="B90" s="6" t="s">
        <v>12</v>
      </c>
      <c r="C90" s="225">
        <v>19.604053131171078</v>
      </c>
      <c r="D90" s="258">
        <v>-7.400943836044348</v>
      </c>
      <c r="E90" s="225">
        <v>-11.967818999999997</v>
      </c>
      <c r="F90" s="258">
        <v>17.958949</v>
      </c>
      <c r="G90" s="225">
        <v>30.932193269999996</v>
      </c>
    </row>
    <row r="91" spans="1:7" ht="11.25">
      <c r="A91" s="25"/>
      <c r="B91" s="7" t="s">
        <v>36</v>
      </c>
      <c r="C91" s="226">
        <v>41.720285595824684</v>
      </c>
      <c r="D91" s="259">
        <v>38.64030731798573</v>
      </c>
      <c r="E91" s="226">
        <v>-4.899995723214035</v>
      </c>
      <c r="F91" s="259">
        <v>41.04313818665693</v>
      </c>
      <c r="G91" s="226">
        <v>87.34803886</v>
      </c>
    </row>
    <row r="92" spans="1:7" ht="11.25">
      <c r="A92" s="26"/>
      <c r="B92" s="18"/>
      <c r="C92" s="18"/>
      <c r="D92" s="18"/>
      <c r="E92" s="18"/>
      <c r="F92" s="250"/>
      <c r="G92" s="250"/>
    </row>
    <row r="93" spans="1:7" ht="11.25">
      <c r="A93" s="26"/>
      <c r="B93" s="18"/>
      <c r="C93" s="18"/>
      <c r="D93" s="18"/>
      <c r="E93" s="18"/>
      <c r="F93" s="18"/>
      <c r="G93" s="18"/>
    </row>
    <row r="94" spans="1:7" ht="11.25">
      <c r="A94" s="25">
        <v>5.4</v>
      </c>
      <c r="B94" s="1" t="s">
        <v>275</v>
      </c>
      <c r="C94" s="1"/>
      <c r="D94" s="1"/>
      <c r="E94" s="1"/>
      <c r="F94" s="18"/>
      <c r="G94" s="18"/>
    </row>
    <row r="95" spans="1:7" ht="11.25">
      <c r="A95" s="26"/>
      <c r="B95" s="18"/>
      <c r="C95" s="18"/>
      <c r="D95" s="18"/>
      <c r="E95" s="18"/>
      <c r="F95" s="18"/>
      <c r="G95" s="18"/>
    </row>
    <row r="96" spans="2:7" ht="11.25">
      <c r="B96" s="1" t="s">
        <v>227</v>
      </c>
      <c r="G96" s="3" t="str">
        <f>'Trends file-2'!$G$6</f>
        <v>Amount in Rs Mn</v>
      </c>
    </row>
    <row r="97" spans="2:7" s="260" customFormat="1" ht="12" customHeight="1">
      <c r="B97" s="399" t="s">
        <v>0</v>
      </c>
      <c r="C97" s="406" t="s">
        <v>1</v>
      </c>
      <c r="D97" s="405"/>
      <c r="E97" s="405"/>
      <c r="F97" s="405"/>
      <c r="G97" s="405"/>
    </row>
    <row r="98" spans="2:7" s="260" customFormat="1" ht="12" customHeight="1">
      <c r="B98" s="407"/>
      <c r="C98" s="253">
        <f>'Trends file-4'!$C$6</f>
        <v>42277</v>
      </c>
      <c r="D98" s="253">
        <f>'Trends file-4'!$D$6</f>
        <v>42185</v>
      </c>
      <c r="E98" s="253">
        <f>'Trends file-4'!$E$6</f>
        <v>42094</v>
      </c>
      <c r="F98" s="253">
        <f>'Trends file-4'!$F$6</f>
        <v>42004</v>
      </c>
      <c r="G98" s="253">
        <f>'Trends file-4'!$G$6</f>
        <v>41912</v>
      </c>
    </row>
    <row r="99" spans="1:12" ht="11.25">
      <c r="A99" s="368"/>
      <c r="B99" s="96" t="s">
        <v>121</v>
      </c>
      <c r="C99" s="223">
        <v>528018.997765</v>
      </c>
      <c r="D99" s="257">
        <v>527883</v>
      </c>
      <c r="E99" s="223">
        <v>452283.08</v>
      </c>
      <c r="F99" s="257">
        <v>470277</v>
      </c>
      <c r="G99" s="223">
        <v>594684</v>
      </c>
      <c r="I99" s="5"/>
      <c r="J99" s="5"/>
      <c r="K99" s="5"/>
      <c r="L99" s="5"/>
    </row>
    <row r="100" spans="1:12" ht="22.5">
      <c r="A100" s="368"/>
      <c r="B100" s="96" t="s">
        <v>122</v>
      </c>
      <c r="C100" s="225">
        <v>132935.98405099998</v>
      </c>
      <c r="D100" s="258">
        <v>189139.30244700002</v>
      </c>
      <c r="E100" s="225">
        <v>211388.976569</v>
      </c>
      <c r="F100" s="258">
        <v>189110.522803</v>
      </c>
      <c r="G100" s="225">
        <v>82589.849514</v>
      </c>
      <c r="I100" s="5"/>
      <c r="J100" s="5"/>
      <c r="K100" s="5"/>
      <c r="L100" s="5"/>
    </row>
    <row r="101" spans="1:12" ht="11.25">
      <c r="A101" s="368"/>
      <c r="B101" s="96" t="s">
        <v>262</v>
      </c>
      <c r="C101" s="225">
        <v>202277.565871</v>
      </c>
      <c r="D101" s="258">
        <v>194244.267168</v>
      </c>
      <c r="E101" s="225">
        <v>143167.381516</v>
      </c>
      <c r="F101" s="258">
        <v>139883.866312</v>
      </c>
      <c r="G101" s="225">
        <v>71951.957663</v>
      </c>
      <c r="I101" s="5"/>
      <c r="J101" s="5"/>
      <c r="K101" s="5"/>
      <c r="L101" s="5"/>
    </row>
    <row r="102" spans="1:12" ht="11.25">
      <c r="A102" s="368"/>
      <c r="B102" s="97" t="s">
        <v>123</v>
      </c>
      <c r="C102" s="225"/>
      <c r="D102" s="258"/>
      <c r="E102" s="225"/>
      <c r="F102" s="258"/>
      <c r="G102" s="225"/>
      <c r="I102" s="5"/>
      <c r="J102" s="5"/>
      <c r="K102" s="5"/>
      <c r="L102" s="5"/>
    </row>
    <row r="103" spans="1:12" ht="11.25">
      <c r="A103" s="368"/>
      <c r="B103" s="95" t="s">
        <v>312</v>
      </c>
      <c r="C103" s="168">
        <v>21637</v>
      </c>
      <c r="D103" s="190">
        <v>37414</v>
      </c>
      <c r="E103" s="168">
        <v>11719</v>
      </c>
      <c r="F103" s="190">
        <v>25378</v>
      </c>
      <c r="G103" s="168">
        <v>15941</v>
      </c>
      <c r="I103" s="5"/>
      <c r="J103" s="5"/>
      <c r="K103" s="5"/>
      <c r="L103" s="5"/>
    </row>
    <row r="104" spans="1:12" ht="11.25">
      <c r="A104" s="368"/>
      <c r="B104" s="95" t="s">
        <v>137</v>
      </c>
      <c r="C104" s="168">
        <v>2567.035237</v>
      </c>
      <c r="D104" s="190">
        <v>2344.501246</v>
      </c>
      <c r="E104" s="168">
        <v>2602.871218</v>
      </c>
      <c r="F104" s="190">
        <v>1998.689093</v>
      </c>
      <c r="G104" s="168">
        <v>1764.9788079999998</v>
      </c>
      <c r="I104" s="5"/>
      <c r="J104" s="5"/>
      <c r="K104" s="5"/>
      <c r="L104" s="5"/>
    </row>
    <row r="105" spans="1:12" ht="11.25">
      <c r="A105" s="368"/>
      <c r="B105" s="95" t="s">
        <v>313</v>
      </c>
      <c r="C105" s="225">
        <v>131258.2453175512</v>
      </c>
      <c r="D105" s="258">
        <v>190162.97997638257</v>
      </c>
      <c r="E105" s="225">
        <v>124100.104534</v>
      </c>
      <c r="F105" s="258">
        <v>103506.947122</v>
      </c>
      <c r="G105" s="225">
        <v>109361.819559</v>
      </c>
      <c r="I105" s="5"/>
      <c r="J105" s="5"/>
      <c r="K105" s="5"/>
      <c r="L105" s="5"/>
    </row>
    <row r="106" spans="2:12" ht="11.25">
      <c r="B106" s="373" t="s">
        <v>311</v>
      </c>
      <c r="C106" s="228">
        <f>SUM(C99:C101)-(C103+C104+C105)</f>
        <v>707770.2671324487</v>
      </c>
      <c r="D106" s="335">
        <f>SUM(D99:D101)-(D103+D104+D105)</f>
        <v>681345.0883926174</v>
      </c>
      <c r="E106" s="228">
        <f>SUM(E99:E101)-(E103+E104+E105)</f>
        <v>668417.462333</v>
      </c>
      <c r="F106" s="335">
        <f>SUM(F99:F101)-(F103+F104+F105)</f>
        <v>668387.7529</v>
      </c>
      <c r="G106" s="228">
        <f>SUM(G99:G101)-(G103+G104+G105)</f>
        <v>622158.00881</v>
      </c>
      <c r="I106" s="5"/>
      <c r="J106" s="5"/>
      <c r="K106" s="5"/>
      <c r="L106" s="5"/>
    </row>
    <row r="107" spans="2:12" s="374" customFormat="1" ht="11.25">
      <c r="B107" s="379"/>
      <c r="C107" s="375"/>
      <c r="D107" s="375"/>
      <c r="E107" s="375"/>
      <c r="F107" s="375"/>
      <c r="G107" s="375"/>
      <c r="I107" s="376"/>
      <c r="J107" s="376"/>
      <c r="K107" s="376"/>
      <c r="L107" s="376"/>
    </row>
    <row r="109" spans="2:7" ht="11.25">
      <c r="B109" s="1" t="s">
        <v>228</v>
      </c>
      <c r="G109" s="137" t="str">
        <f>G85</f>
        <v>Amount in US$ Mn</v>
      </c>
    </row>
    <row r="110" spans="2:7" s="260" customFormat="1" ht="12" customHeight="1">
      <c r="B110" s="399" t="s">
        <v>0</v>
      </c>
      <c r="C110" s="406" t="s">
        <v>1</v>
      </c>
      <c r="D110" s="405"/>
      <c r="E110" s="405"/>
      <c r="F110" s="405"/>
      <c r="G110" s="405"/>
    </row>
    <row r="111" spans="2:7" s="260" customFormat="1" ht="12" customHeight="1">
      <c r="B111" s="407"/>
      <c r="C111" s="253">
        <f>'Trends file-4'!$C$6</f>
        <v>42277</v>
      </c>
      <c r="D111" s="253">
        <f>'Trends file-4'!$D$6</f>
        <v>42185</v>
      </c>
      <c r="E111" s="253">
        <f>'Trends file-4'!$E$6</f>
        <v>42094</v>
      </c>
      <c r="F111" s="253">
        <f>'Trends file-4'!$F$6</f>
        <v>42004</v>
      </c>
      <c r="G111" s="253">
        <f>'Trends file-4'!$G$6</f>
        <v>41912</v>
      </c>
    </row>
    <row r="112" spans="1:7" ht="11.25">
      <c r="A112" s="368"/>
      <c r="B112" s="96" t="s">
        <v>121</v>
      </c>
      <c r="C112" s="223">
        <v>8031.7088635388745</v>
      </c>
      <c r="D112" s="257">
        <v>8279.881232658196</v>
      </c>
      <c r="E112" s="223">
        <v>7226.0313017248545</v>
      </c>
      <c r="F112" s="257">
        <v>7425.641268563038</v>
      </c>
      <c r="G112" s="223">
        <v>9651.84578055134</v>
      </c>
    </row>
    <row r="113" spans="1:7" ht="22.5">
      <c r="A113" s="368"/>
      <c r="B113" s="96" t="s">
        <v>122</v>
      </c>
      <c r="C113" s="225">
        <v>2022.092246500704</v>
      </c>
      <c r="D113" s="258">
        <v>2966.662992915055</v>
      </c>
      <c r="E113" s="225">
        <v>3377.3170588808575</v>
      </c>
      <c r="F113" s="258">
        <v>2986.0420612649314</v>
      </c>
      <c r="G113" s="225">
        <v>1340.4505427219683</v>
      </c>
    </row>
    <row r="114" spans="1:7" ht="11.25">
      <c r="A114" s="368"/>
      <c r="B114" s="96" t="s">
        <v>262</v>
      </c>
      <c r="C114" s="225">
        <v>3076.8486088150917</v>
      </c>
      <c r="D114" s="258">
        <v>3046.734716359056</v>
      </c>
      <c r="E114" s="225">
        <v>2287.3550348613535</v>
      </c>
      <c r="F114" s="258">
        <v>2208.7565636689483</v>
      </c>
      <c r="G114" s="225">
        <v>1167.7953315912907</v>
      </c>
    </row>
    <row r="115" spans="1:7" ht="11.25">
      <c r="A115" s="368"/>
      <c r="B115" s="97" t="s">
        <v>123</v>
      </c>
      <c r="C115" s="225"/>
      <c r="D115" s="258"/>
      <c r="E115" s="225"/>
      <c r="F115" s="258"/>
      <c r="G115" s="225"/>
    </row>
    <row r="116" spans="1:7" ht="11.25">
      <c r="A116" s="368"/>
      <c r="B116" s="95" t="s">
        <v>312</v>
      </c>
      <c r="C116" s="168">
        <v>329.12089416474754</v>
      </c>
      <c r="D116" s="190">
        <v>586.8411682866729</v>
      </c>
      <c r="E116" s="168">
        <v>187.2319893658493</v>
      </c>
      <c r="F116" s="190">
        <v>400.71686285655636</v>
      </c>
      <c r="G116" s="168">
        <v>258.72576626875605</v>
      </c>
    </row>
    <row r="117" spans="1:7" ht="11.25">
      <c r="A117" s="368"/>
      <c r="B117" s="95" t="s">
        <v>137</v>
      </c>
      <c r="C117" s="168">
        <v>39.04723078771801</v>
      </c>
      <c r="D117" s="190">
        <v>36.77366360860107</v>
      </c>
      <c r="E117" s="168">
        <v>41.58552403867661</v>
      </c>
      <c r="F117" s="190">
        <v>31.559162391542912</v>
      </c>
      <c r="G117" s="168">
        <v>28.645975443693345</v>
      </c>
    </row>
    <row r="118" spans="1:7" ht="11.25">
      <c r="A118" s="368"/>
      <c r="B118" s="95" t="s">
        <v>313</v>
      </c>
      <c r="C118" s="225">
        <v>1996.5721248513305</v>
      </c>
      <c r="D118" s="258">
        <v>2982.719445507444</v>
      </c>
      <c r="E118" s="225">
        <v>1982.7211752206395</v>
      </c>
      <c r="F118" s="258">
        <v>1634.3675283547682</v>
      </c>
      <c r="G118" s="225">
        <v>1774.9652196190768</v>
      </c>
    </row>
    <row r="119" spans="2:7" ht="11.25">
      <c r="B119" s="373" t="s">
        <v>311</v>
      </c>
      <c r="C119" s="228">
        <f>SUM(C112:C114)-(C116+C117+C118)</f>
        <v>10765.909469050874</v>
      </c>
      <c r="D119" s="335">
        <f>SUM(D112:D114)-(D116+D117+D118)</f>
        <v>10686.94466452959</v>
      </c>
      <c r="E119" s="228">
        <f>SUM(E112:E114)-(E116+E117+E118)</f>
        <v>10679.1647068419</v>
      </c>
      <c r="F119" s="335">
        <f>SUM(F112:F114)-(F116+F117+F118)</f>
        <v>10553.79633989405</v>
      </c>
      <c r="G119" s="228">
        <f>SUM(G112:G114)-(G116+G117+G118)</f>
        <v>10097.754693533074</v>
      </c>
    </row>
    <row r="120" spans="2:12" s="374" customFormat="1" ht="11.25">
      <c r="B120" s="379" t="s">
        <v>314</v>
      </c>
      <c r="C120" s="375"/>
      <c r="D120" s="375"/>
      <c r="E120" s="375"/>
      <c r="F120" s="375"/>
      <c r="G120" s="375"/>
      <c r="I120" s="376"/>
      <c r="J120" s="376"/>
      <c r="K120" s="376"/>
      <c r="L120" s="376"/>
    </row>
    <row r="122" spans="1:7" ht="11.25">
      <c r="A122" s="25">
        <v>5.5</v>
      </c>
      <c r="B122" s="1" t="s">
        <v>274</v>
      </c>
      <c r="C122" s="1"/>
      <c r="D122" s="1"/>
      <c r="E122" s="1"/>
      <c r="G122" s="106"/>
    </row>
    <row r="123" spans="2:7" ht="12.75">
      <c r="B123" s="198"/>
      <c r="C123" s="198"/>
      <c r="D123" s="198"/>
      <c r="E123" s="198"/>
      <c r="G123" s="3" t="str">
        <f>'Trends file-2'!$G$6</f>
        <v>Amount in Rs Mn</v>
      </c>
    </row>
    <row r="124" spans="2:7" s="260" customFormat="1" ht="12" customHeight="1">
      <c r="B124" s="408" t="s">
        <v>0</v>
      </c>
      <c r="C124" s="404" t="s">
        <v>1</v>
      </c>
      <c r="D124" s="405"/>
      <c r="E124" s="405"/>
      <c r="F124" s="405"/>
      <c r="G124" s="405"/>
    </row>
    <row r="125" spans="1:7" s="260" customFormat="1" ht="12" customHeight="1">
      <c r="A125" s="368"/>
      <c r="B125" s="408"/>
      <c r="C125" s="253">
        <f>'Trends file-4'!$C$6</f>
        <v>42277</v>
      </c>
      <c r="D125" s="253">
        <f>'Trends file-4'!$D$6</f>
        <v>42185</v>
      </c>
      <c r="E125" s="253">
        <f>'Trends file-4'!$E$6</f>
        <v>42094</v>
      </c>
      <c r="F125" s="253">
        <f>'Trends file-4'!$F$6</f>
        <v>42004</v>
      </c>
      <c r="G125" s="253">
        <f>'Trends file-4'!$G$6</f>
        <v>41912</v>
      </c>
    </row>
    <row r="126" spans="1:7" ht="11.25">
      <c r="A126" s="368"/>
      <c r="B126" s="199" t="s">
        <v>207</v>
      </c>
      <c r="C126" s="220">
        <v>13011.064797326237</v>
      </c>
      <c r="D126" s="327">
        <v>12113.098911782577</v>
      </c>
      <c r="E126" s="220">
        <v>11973.985757603146</v>
      </c>
      <c r="F126" s="327">
        <v>10500.053136888884</v>
      </c>
      <c r="G126" s="220">
        <v>9869.904401890139</v>
      </c>
    </row>
    <row r="127" spans="1:7" ht="11.25">
      <c r="A127" s="368"/>
      <c r="B127" s="199" t="s">
        <v>340</v>
      </c>
      <c r="C127" s="225">
        <v>998.5682809619564</v>
      </c>
      <c r="D127" s="258">
        <v>110.06001750246374</v>
      </c>
      <c r="E127" s="225">
        <v>0</v>
      </c>
      <c r="F127" s="258">
        <v>0</v>
      </c>
      <c r="G127" s="225">
        <v>0</v>
      </c>
    </row>
    <row r="128" spans="1:7" ht="11.25">
      <c r="A128" s="368"/>
      <c r="B128" s="199" t="s">
        <v>208</v>
      </c>
      <c r="C128" s="225">
        <v>8093.696938839732</v>
      </c>
      <c r="D128" s="258">
        <v>7802.097488283569</v>
      </c>
      <c r="E128" s="225">
        <v>10810.90316369267</v>
      </c>
      <c r="F128" s="258">
        <v>5526.07373114194</v>
      </c>
      <c r="G128" s="225">
        <v>2186.610022416853</v>
      </c>
    </row>
    <row r="129" spans="1:7" ht="11.25">
      <c r="A129" s="368"/>
      <c r="B129" s="199" t="s">
        <v>209</v>
      </c>
      <c r="C129" s="225">
        <v>-3477.561846917737</v>
      </c>
      <c r="D129" s="258">
        <v>-833.8443802079162</v>
      </c>
      <c r="E129" s="225">
        <v>-3394.91136599921</v>
      </c>
      <c r="F129" s="258">
        <v>-5575.656013926645</v>
      </c>
      <c r="G129" s="225">
        <v>-2999.093659785829</v>
      </c>
    </row>
    <row r="130" spans="1:7" ht="11.25">
      <c r="A130" s="368"/>
      <c r="B130" s="227" t="s">
        <v>10</v>
      </c>
      <c r="C130" s="228">
        <v>18625.768170210187</v>
      </c>
      <c r="D130" s="335">
        <v>19191.412037360693</v>
      </c>
      <c r="E130" s="228">
        <v>19389.977555296606</v>
      </c>
      <c r="F130" s="335">
        <v>10450.47085410418</v>
      </c>
      <c r="G130" s="228">
        <v>9057.420764521163</v>
      </c>
    </row>
  </sheetData>
  <sheetProtection/>
  <mergeCells count="27">
    <mergeCell ref="C110:G110"/>
    <mergeCell ref="C97:G97"/>
    <mergeCell ref="C86:G86"/>
    <mergeCell ref="B110:B111"/>
    <mergeCell ref="B124:B125"/>
    <mergeCell ref="B97:B98"/>
    <mergeCell ref="C124:G124"/>
    <mergeCell ref="B64:B65"/>
    <mergeCell ref="B77:B78"/>
    <mergeCell ref="B86:B87"/>
    <mergeCell ref="J9:N9"/>
    <mergeCell ref="K21:O21"/>
    <mergeCell ref="K29:O29"/>
    <mergeCell ref="C77:G77"/>
    <mergeCell ref="C64:G64"/>
    <mergeCell ref="C29:G29"/>
    <mergeCell ref="C9:G9"/>
    <mergeCell ref="B53:B54"/>
    <mergeCell ref="B9:B10"/>
    <mergeCell ref="B21:B22"/>
    <mergeCell ref="B29:B30"/>
    <mergeCell ref="H21:I21"/>
    <mergeCell ref="H29:I29"/>
    <mergeCell ref="C21:G21"/>
    <mergeCell ref="C53:G53"/>
    <mergeCell ref="B41:B42"/>
    <mergeCell ref="C41:G41"/>
  </mergeCells>
  <hyperlinks>
    <hyperlink ref="A1" location="Cover!E6" display="INDEX"/>
  </hyperlinks>
  <printOptions/>
  <pageMargins left="0.23" right="0.23" top="1" bottom="1" header="0.5" footer="0.5"/>
  <pageSetup fitToHeight="2" horizontalDpi="600" verticalDpi="600" orientation="portrait" paperSize="9" scale="82" r:id="rId1"/>
  <headerFooter alignWithMargins="0">
    <oddFooter>&amp;CPage &amp;P of &amp;N</oddFooter>
  </headerFooter>
  <rowBreaks count="1" manualBreakCount="1">
    <brk id="58" max="7" man="1"/>
  </rowBreaks>
  <colBreaks count="1" manualBreakCount="1">
    <brk id="8" max="65535" man="1"/>
  </colBreaks>
  <ignoredErrors>
    <ignoredError sqref="F18:G18 F59:G62 F108:G108 F121:G121 F73:G75 F94:G95 F122:F123 F85 F76 F63 F28 F20 F96 F109 F131:G131 F35:G35 F26:G26 F82:G84 F19:G19 F27:G27 F132:G150" formula="1"/>
    <ignoredError sqref="C11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140625" style="36" customWidth="1"/>
    <col min="2" max="2" width="9.140625" style="35" customWidth="1"/>
    <col min="3" max="7" width="11.421875" style="35" bestFit="1" customWidth="1"/>
    <col min="8" max="8" width="2.00390625" style="36" customWidth="1"/>
    <col min="9" max="16384" width="9.140625" style="36" customWidth="1"/>
  </cols>
  <sheetData>
    <row r="1" spans="1:6" ht="12.75">
      <c r="A1" s="349" t="s">
        <v>14</v>
      </c>
      <c r="F1" s="71">
        <f>1000</f>
        <v>1000</v>
      </c>
    </row>
    <row r="3" ht="12.75">
      <c r="A3" s="22" t="s">
        <v>135</v>
      </c>
    </row>
    <row r="5" spans="1:7" ht="12.75">
      <c r="A5" s="197" t="s">
        <v>20</v>
      </c>
      <c r="B5" s="197" t="s">
        <v>21</v>
      </c>
      <c r="C5" s="253">
        <f>'Trends file-5-SCH'!C10</f>
        <v>42277</v>
      </c>
      <c r="D5" s="253">
        <f>'Trends file-5-SCH'!D10</f>
        <v>42185</v>
      </c>
      <c r="E5" s="253">
        <f>'Trends file-5-SCH'!E10</f>
        <v>42094</v>
      </c>
      <c r="F5" s="253">
        <f>'Trends file-5-SCH'!F10</f>
        <v>42004</v>
      </c>
      <c r="G5" s="253">
        <f>'Trends file-5-SCH'!G10</f>
        <v>41912</v>
      </c>
    </row>
    <row r="6" spans="1:7" ht="12.75">
      <c r="A6" s="23"/>
      <c r="B6" s="180"/>
      <c r="C6" s="166"/>
      <c r="D6" s="183"/>
      <c r="E6" s="166"/>
      <c r="F6" s="183"/>
      <c r="G6" s="166"/>
    </row>
    <row r="7" spans="1:12" ht="12.75">
      <c r="A7" s="23" t="s">
        <v>120</v>
      </c>
      <c r="B7" s="181" t="s">
        <v>22</v>
      </c>
      <c r="C7" s="167">
        <v>249311.44077722591</v>
      </c>
      <c r="D7" s="290">
        <v>244518.1197772259</v>
      </c>
      <c r="E7" s="167">
        <v>239501.8027772259</v>
      </c>
      <c r="F7" s="290">
        <v>230413.40877722585</v>
      </c>
      <c r="G7" s="167">
        <v>224663.76277722587</v>
      </c>
      <c r="I7" s="107"/>
      <c r="J7" s="107"/>
      <c r="K7" s="107"/>
      <c r="L7" s="107"/>
    </row>
    <row r="8" spans="1:12" ht="12.75">
      <c r="A8" s="27"/>
      <c r="B8" s="28"/>
      <c r="C8" s="168"/>
      <c r="D8" s="190"/>
      <c r="E8" s="168"/>
      <c r="F8" s="190"/>
      <c r="G8" s="168"/>
      <c r="I8" s="107"/>
      <c r="J8" s="107"/>
      <c r="K8" s="107"/>
      <c r="L8" s="107"/>
    </row>
    <row r="9" spans="1:12" ht="12.75">
      <c r="A9" s="23" t="s">
        <v>29</v>
      </c>
      <c r="B9" s="28"/>
      <c r="C9" s="168"/>
      <c r="D9" s="190"/>
      <c r="E9" s="168"/>
      <c r="F9" s="190"/>
      <c r="G9" s="168"/>
      <c r="I9" s="107"/>
      <c r="J9" s="107"/>
      <c r="K9" s="107"/>
      <c r="L9" s="107"/>
    </row>
    <row r="10" spans="1:12" ht="12.75">
      <c r="A10" s="70" t="s">
        <v>177</v>
      </c>
      <c r="B10" s="28" t="s">
        <v>22</v>
      </c>
      <c r="C10" s="168">
        <v>235211.882</v>
      </c>
      <c r="D10" s="190">
        <v>230661.666</v>
      </c>
      <c r="E10" s="168">
        <v>226017.413</v>
      </c>
      <c r="F10" s="190">
        <v>217215.042</v>
      </c>
      <c r="G10" s="168">
        <v>211752.433</v>
      </c>
      <c r="I10" s="107"/>
      <c r="J10" s="107"/>
      <c r="K10" s="107"/>
      <c r="L10" s="107"/>
    </row>
    <row r="11" spans="1:12" ht="12.75">
      <c r="A11" s="139" t="s">
        <v>211</v>
      </c>
      <c r="B11" s="28" t="s">
        <v>24</v>
      </c>
      <c r="C11" s="169">
        <v>0.962</v>
      </c>
      <c r="D11" s="187">
        <v>0.9581</v>
      </c>
      <c r="E11" s="169">
        <v>0.9577</v>
      </c>
      <c r="F11" s="187">
        <v>0.9607</v>
      </c>
      <c r="G11" s="169">
        <v>0.9579</v>
      </c>
      <c r="I11" s="107"/>
      <c r="J11" s="107"/>
      <c r="K11" s="107"/>
      <c r="L11" s="107"/>
    </row>
    <row r="12" spans="1:12" ht="12.75">
      <c r="A12" s="70" t="s">
        <v>87</v>
      </c>
      <c r="B12" s="28" t="s">
        <v>22</v>
      </c>
      <c r="C12" s="168">
        <v>4550.216</v>
      </c>
      <c r="D12" s="190">
        <v>4644.253</v>
      </c>
      <c r="E12" s="168">
        <v>8802.371</v>
      </c>
      <c r="F12" s="190">
        <v>5462.609</v>
      </c>
      <c r="G12" s="168">
        <v>2341.394</v>
      </c>
      <c r="I12" s="107"/>
      <c r="J12" s="107"/>
      <c r="K12" s="107"/>
      <c r="L12" s="107"/>
    </row>
    <row r="13" spans="1:12" ht="12.75">
      <c r="A13" s="140" t="s">
        <v>216</v>
      </c>
      <c r="B13" s="28" t="s">
        <v>24</v>
      </c>
      <c r="C13" s="169">
        <v>0.9422701825922213</v>
      </c>
      <c r="D13" s="187">
        <v>0.9442543738498793</v>
      </c>
      <c r="E13" s="169">
        <v>0.9458308595010775</v>
      </c>
      <c r="F13" s="187">
        <v>0.9462770216438325</v>
      </c>
      <c r="G13" s="169">
        <v>0.9468484690327029</v>
      </c>
      <c r="I13" s="107"/>
      <c r="J13" s="107"/>
      <c r="K13" s="107"/>
      <c r="L13" s="107"/>
    </row>
    <row r="14" spans="1:12" ht="12.75">
      <c r="A14" s="141" t="s">
        <v>88</v>
      </c>
      <c r="B14" s="28" t="s">
        <v>24</v>
      </c>
      <c r="C14" s="170">
        <v>0.034848758539631285</v>
      </c>
      <c r="D14" s="278">
        <v>0.032947994453445616</v>
      </c>
      <c r="E14" s="170">
        <v>0.025127285932575835</v>
      </c>
      <c r="F14" s="278">
        <v>0.026562333524762453</v>
      </c>
      <c r="G14" s="170">
        <v>0.030672786652858035</v>
      </c>
      <c r="I14" s="107"/>
      <c r="J14" s="107"/>
      <c r="K14" s="107"/>
      <c r="L14" s="107"/>
    </row>
    <row r="15" spans="1:12" ht="4.5" customHeight="1">
      <c r="A15" s="141"/>
      <c r="B15" s="28"/>
      <c r="C15" s="170"/>
      <c r="D15" s="278"/>
      <c r="E15" s="170"/>
      <c r="F15" s="278"/>
      <c r="G15" s="170"/>
      <c r="I15" s="107"/>
      <c r="J15" s="107"/>
      <c r="K15" s="107"/>
      <c r="L15" s="107"/>
    </row>
    <row r="16" spans="1:12" ht="12.75">
      <c r="A16" s="98" t="s">
        <v>168</v>
      </c>
      <c r="B16" s="152" t="s">
        <v>44</v>
      </c>
      <c r="C16" s="173">
        <v>192.59114966262496</v>
      </c>
      <c r="D16" s="280">
        <v>198.240255886835</v>
      </c>
      <c r="E16" s="173">
        <v>198.3700706873636</v>
      </c>
      <c r="F16" s="280">
        <v>202.2786288143244</v>
      </c>
      <c r="G16" s="173">
        <v>197.54347159449424</v>
      </c>
      <c r="I16" s="107"/>
      <c r="J16" s="107"/>
      <c r="K16" s="107"/>
      <c r="L16" s="107"/>
    </row>
    <row r="17" spans="1:12" ht="12.75">
      <c r="A17" s="98" t="s">
        <v>168</v>
      </c>
      <c r="B17" s="152" t="s">
        <v>283</v>
      </c>
      <c r="C17" s="171">
        <v>2.9674581484063034</v>
      </c>
      <c r="D17" s="279">
        <v>3.1226994663479055</v>
      </c>
      <c r="E17" s="171">
        <v>3.192335372717083</v>
      </c>
      <c r="F17" s="279">
        <v>3.268607209917348</v>
      </c>
      <c r="G17" s="171">
        <v>3.2660684956491366</v>
      </c>
      <c r="I17" s="107"/>
      <c r="J17" s="107"/>
      <c r="K17" s="107"/>
      <c r="L17" s="107"/>
    </row>
    <row r="18" spans="1:12" ht="12.75" hidden="1">
      <c r="A18" s="140"/>
      <c r="B18" s="152"/>
      <c r="C18" s="294"/>
      <c r="D18" s="295"/>
      <c r="E18" s="294"/>
      <c r="F18" s="295"/>
      <c r="G18" s="294"/>
      <c r="I18" s="107"/>
      <c r="J18" s="107"/>
      <c r="K18" s="107"/>
      <c r="L18" s="107"/>
    </row>
    <row r="19" spans="1:12" ht="12.75">
      <c r="A19" s="140" t="s">
        <v>199</v>
      </c>
      <c r="B19" s="152" t="s">
        <v>44</v>
      </c>
      <c r="C19" s="168">
        <v>301434.5606808152</v>
      </c>
      <c r="D19" s="190">
        <v>308226.60446816584</v>
      </c>
      <c r="E19" s="168">
        <v>303747.78821873723</v>
      </c>
      <c r="F19" s="190">
        <v>305282.80102608126</v>
      </c>
      <c r="G19" s="168">
        <v>295645.4997273435</v>
      </c>
      <c r="I19" s="107"/>
      <c r="J19" s="107"/>
      <c r="K19" s="107"/>
      <c r="L19" s="107"/>
    </row>
    <row r="20" spans="1:12" ht="4.5" customHeight="1">
      <c r="A20" s="43"/>
      <c r="B20" s="28"/>
      <c r="C20" s="173"/>
      <c r="D20" s="280"/>
      <c r="E20" s="173"/>
      <c r="F20" s="280"/>
      <c r="G20" s="173"/>
      <c r="I20" s="107"/>
      <c r="J20" s="107"/>
      <c r="K20" s="107"/>
      <c r="L20" s="107"/>
    </row>
    <row r="21" spans="1:12" ht="12.75">
      <c r="A21" s="144" t="s">
        <v>179</v>
      </c>
      <c r="B21" s="28"/>
      <c r="C21" s="171"/>
      <c r="D21" s="279"/>
      <c r="E21" s="171"/>
      <c r="F21" s="279"/>
      <c r="G21" s="171"/>
      <c r="I21" s="107"/>
      <c r="J21" s="107"/>
      <c r="K21" s="107"/>
      <c r="L21" s="107"/>
    </row>
    <row r="22" spans="1:12" ht="12.75">
      <c r="A22" s="361" t="s">
        <v>260</v>
      </c>
      <c r="B22" s="28" t="s">
        <v>261</v>
      </c>
      <c r="C22" s="168">
        <v>136555.84062800003</v>
      </c>
      <c r="D22" s="190">
        <v>137986.78062799998</v>
      </c>
      <c r="E22" s="168">
        <v>134134.69781699998</v>
      </c>
      <c r="F22" s="190">
        <v>131634.53294999996</v>
      </c>
      <c r="G22" s="168">
        <v>126341.71484500002</v>
      </c>
      <c r="I22" s="107"/>
      <c r="J22" s="107"/>
      <c r="K22" s="107"/>
      <c r="L22" s="107"/>
    </row>
    <row r="23" spans="1:12" ht="12.75">
      <c r="A23" s="145" t="s">
        <v>29</v>
      </c>
      <c r="B23" s="28" t="s">
        <v>261</v>
      </c>
      <c r="C23" s="168">
        <v>134349.68513</v>
      </c>
      <c r="D23" s="190">
        <v>135999.595256</v>
      </c>
      <c r="E23" s="168">
        <v>131873.77286799997</v>
      </c>
      <c r="F23" s="190">
        <v>130136.56298699998</v>
      </c>
      <c r="G23" s="168">
        <v>124696.17629300003</v>
      </c>
      <c r="I23" s="107"/>
      <c r="J23" s="107"/>
      <c r="K23" s="107"/>
      <c r="L23" s="107"/>
    </row>
    <row r="24" spans="1:12" ht="12.75">
      <c r="A24" s="145" t="s">
        <v>158</v>
      </c>
      <c r="B24" s="28" t="s">
        <v>261</v>
      </c>
      <c r="C24" s="168">
        <v>2206.1554980000365</v>
      </c>
      <c r="D24" s="190">
        <v>1987.185371999978</v>
      </c>
      <c r="E24" s="168">
        <v>2260.9249490000075</v>
      </c>
      <c r="F24" s="190">
        <v>1497.9699629999814</v>
      </c>
      <c r="G24" s="168">
        <v>1645.5385519999982</v>
      </c>
      <c r="I24" s="107"/>
      <c r="J24" s="107"/>
      <c r="K24" s="107"/>
      <c r="L24" s="107"/>
    </row>
    <row r="25" spans="1:12" ht="4.5" customHeight="1">
      <c r="A25" s="43"/>
      <c r="B25" s="28"/>
      <c r="C25" s="173"/>
      <c r="D25" s="280"/>
      <c r="E25" s="173"/>
      <c r="F25" s="280"/>
      <c r="G25" s="173"/>
      <c r="I25" s="107"/>
      <c r="J25" s="107"/>
      <c r="K25" s="107"/>
      <c r="L25" s="107"/>
    </row>
    <row r="26" spans="1:12" ht="12.75">
      <c r="A26" s="144" t="s">
        <v>179</v>
      </c>
      <c r="B26" s="28"/>
      <c r="C26" s="171"/>
      <c r="D26" s="279"/>
      <c r="E26" s="171"/>
      <c r="F26" s="279"/>
      <c r="G26" s="171"/>
      <c r="I26" s="107"/>
      <c r="J26" s="107"/>
      <c r="K26" s="107"/>
      <c r="L26" s="107"/>
    </row>
    <row r="27" spans="1:12" ht="12.75">
      <c r="A27" s="145" t="s">
        <v>191</v>
      </c>
      <c r="B27" s="28" t="s">
        <v>186</v>
      </c>
      <c r="C27" s="168">
        <v>282138.00907672</v>
      </c>
      <c r="D27" s="190">
        <v>290802.14292747</v>
      </c>
      <c r="E27" s="168">
        <v>277868.92625838995</v>
      </c>
      <c r="F27" s="190">
        <v>267485.41971031995</v>
      </c>
      <c r="G27" s="168">
        <v>263905.20611364</v>
      </c>
      <c r="I27" s="107"/>
      <c r="J27" s="107"/>
      <c r="K27" s="107"/>
      <c r="L27" s="107"/>
    </row>
    <row r="28" spans="1:12" ht="12.75">
      <c r="A28" s="143" t="s">
        <v>193</v>
      </c>
      <c r="B28" s="28" t="s">
        <v>44</v>
      </c>
      <c r="C28" s="168">
        <v>139.843960791548</v>
      </c>
      <c r="D28" s="190">
        <v>148.06821618719462</v>
      </c>
      <c r="E28" s="168">
        <v>151.3989524250857</v>
      </c>
      <c r="F28" s="190">
        <v>156.66025849955625</v>
      </c>
      <c r="G28" s="168">
        <v>157.69544092113156</v>
      </c>
      <c r="I28" s="107"/>
      <c r="J28" s="107"/>
      <c r="K28" s="107"/>
      <c r="L28" s="107"/>
    </row>
    <row r="29" spans="1:12" ht="12.75">
      <c r="A29" s="143" t="s">
        <v>200</v>
      </c>
      <c r="B29" s="28" t="s">
        <v>188</v>
      </c>
      <c r="C29" s="168">
        <v>404.44667569582725</v>
      </c>
      <c r="D29" s="190">
        <v>423.888697005797</v>
      </c>
      <c r="E29" s="168">
        <v>417.98211535869444</v>
      </c>
      <c r="F29" s="190">
        <v>415.83273040180273</v>
      </c>
      <c r="G29" s="168">
        <v>418.43928964870616</v>
      </c>
      <c r="I29" s="107"/>
      <c r="J29" s="107"/>
      <c r="K29" s="107"/>
      <c r="L29" s="107"/>
    </row>
    <row r="30" spans="1:12" ht="12.75">
      <c r="A30" s="143" t="s">
        <v>180</v>
      </c>
      <c r="B30" s="28" t="s">
        <v>187</v>
      </c>
      <c r="C30" s="294">
        <v>34.57661273910942</v>
      </c>
      <c r="D30" s="295">
        <v>34.93091871359092</v>
      </c>
      <c r="E30" s="294">
        <v>36.221394854457245</v>
      </c>
      <c r="F30" s="295">
        <v>37.67386428388686</v>
      </c>
      <c r="G30" s="294">
        <v>37.686576003300786</v>
      </c>
      <c r="I30" s="107"/>
      <c r="J30" s="107"/>
      <c r="K30" s="107"/>
      <c r="L30" s="107"/>
    </row>
    <row r="31" spans="1:12" ht="12.75">
      <c r="A31" s="43"/>
      <c r="B31" s="28"/>
      <c r="C31" s="173"/>
      <c r="D31" s="280"/>
      <c r="E31" s="173"/>
      <c r="F31" s="280"/>
      <c r="G31" s="173"/>
      <c r="I31" s="107"/>
      <c r="J31" s="107"/>
      <c r="K31" s="107"/>
      <c r="L31" s="107"/>
    </row>
    <row r="32" spans="1:12" ht="12.75">
      <c r="A32" s="144" t="s">
        <v>176</v>
      </c>
      <c r="B32" s="28"/>
      <c r="C32" s="171"/>
      <c r="D32" s="279"/>
      <c r="E32" s="171"/>
      <c r="F32" s="279"/>
      <c r="G32" s="171"/>
      <c r="I32" s="107"/>
      <c r="J32" s="107"/>
      <c r="K32" s="107"/>
      <c r="L32" s="107"/>
    </row>
    <row r="33" spans="1:12" ht="12.75">
      <c r="A33" s="145" t="s">
        <v>195</v>
      </c>
      <c r="B33" s="28" t="s">
        <v>24</v>
      </c>
      <c r="C33" s="174">
        <v>0.2738816864818441</v>
      </c>
      <c r="D33" s="291">
        <v>0.25308704064769233</v>
      </c>
      <c r="E33" s="174">
        <v>0.23678530788198182</v>
      </c>
      <c r="F33" s="291">
        <v>0.2256434956644911</v>
      </c>
      <c r="G33" s="174">
        <v>0.20240668931989006</v>
      </c>
      <c r="I33" s="107"/>
      <c r="J33" s="107"/>
      <c r="K33" s="107"/>
      <c r="L33" s="107"/>
    </row>
    <row r="34" spans="1:12" ht="12.75">
      <c r="A34" s="43" t="s">
        <v>202</v>
      </c>
      <c r="B34" s="28"/>
      <c r="C34" s="175"/>
      <c r="D34" s="292"/>
      <c r="E34" s="175"/>
      <c r="F34" s="292"/>
      <c r="G34" s="175"/>
      <c r="I34" s="107"/>
      <c r="J34" s="107"/>
      <c r="K34" s="107"/>
      <c r="L34" s="107"/>
    </row>
    <row r="35" spans="1:12" ht="12.75">
      <c r="A35" s="142" t="s">
        <v>178</v>
      </c>
      <c r="B35" s="28"/>
      <c r="C35" s="168"/>
      <c r="D35" s="190"/>
      <c r="E35" s="168"/>
      <c r="F35" s="190"/>
      <c r="G35" s="168"/>
      <c r="I35" s="107"/>
      <c r="J35" s="107"/>
      <c r="K35" s="107"/>
      <c r="L35" s="107"/>
    </row>
    <row r="36" spans="1:12" ht="12.75">
      <c r="A36" s="145" t="s">
        <v>196</v>
      </c>
      <c r="B36" s="28" t="s">
        <v>24</v>
      </c>
      <c r="C36" s="169">
        <v>0.05415852702739438</v>
      </c>
      <c r="D36" s="187">
        <v>0.05684241346362457</v>
      </c>
      <c r="E36" s="169">
        <v>0.05687574708241584</v>
      </c>
      <c r="F36" s="187">
        <v>0.05955309768459703</v>
      </c>
      <c r="G36" s="169">
        <v>0.054039414723064005</v>
      </c>
      <c r="I36" s="107"/>
      <c r="J36" s="107"/>
      <c r="K36" s="107"/>
      <c r="L36" s="107"/>
    </row>
    <row r="37" spans="1:12" ht="12.75">
      <c r="A37" s="145" t="s">
        <v>197</v>
      </c>
      <c r="B37" s="28" t="s">
        <v>24</v>
      </c>
      <c r="C37" s="169">
        <v>0.21534203194275917</v>
      </c>
      <c r="D37" s="187">
        <v>0.1918359399900994</v>
      </c>
      <c r="E37" s="169">
        <v>0.176191630382115</v>
      </c>
      <c r="F37" s="187">
        <v>0.16245190811976712</v>
      </c>
      <c r="G37" s="169">
        <v>0.14473505942063788</v>
      </c>
      <c r="I37" s="107"/>
      <c r="J37" s="107"/>
      <c r="K37" s="107"/>
      <c r="L37" s="107"/>
    </row>
    <row r="38" spans="1:12" ht="12.75">
      <c r="A38" s="145" t="s">
        <v>198</v>
      </c>
      <c r="B38" s="28" t="s">
        <v>24</v>
      </c>
      <c r="C38" s="169">
        <v>0.0043811275116905305</v>
      </c>
      <c r="D38" s="187">
        <v>0.0044086871939683575</v>
      </c>
      <c r="E38" s="169">
        <v>0.003717930417450995</v>
      </c>
      <c r="F38" s="187">
        <v>0.00363848986012693</v>
      </c>
      <c r="G38" s="169">
        <v>0.003632215176188157</v>
      </c>
      <c r="I38" s="107"/>
      <c r="J38" s="107"/>
      <c r="K38" s="107"/>
      <c r="L38" s="107"/>
    </row>
    <row r="39" spans="1:12" ht="12.75">
      <c r="A39" s="145"/>
      <c r="B39" s="28"/>
      <c r="C39" s="168"/>
      <c r="D39" s="190"/>
      <c r="E39" s="168"/>
      <c r="F39" s="190"/>
      <c r="G39" s="168"/>
      <c r="I39" s="107"/>
      <c r="J39" s="107"/>
      <c r="K39" s="107"/>
      <c r="L39" s="107"/>
    </row>
    <row r="40" spans="1:12" ht="12.75">
      <c r="A40" s="142" t="s">
        <v>181</v>
      </c>
      <c r="B40" s="28"/>
      <c r="C40" s="168"/>
      <c r="D40" s="190"/>
      <c r="E40" s="168"/>
      <c r="F40" s="190"/>
      <c r="G40" s="168"/>
      <c r="I40" s="107"/>
      <c r="J40" s="107"/>
      <c r="K40" s="107"/>
      <c r="L40" s="107"/>
    </row>
    <row r="41" spans="1:12" ht="12.75">
      <c r="A41" s="146" t="s">
        <v>182</v>
      </c>
      <c r="B41" s="28" t="s">
        <v>22</v>
      </c>
      <c r="C41" s="168">
        <v>51012.880000000005</v>
      </c>
      <c r="D41" s="190">
        <v>49469.812</v>
      </c>
      <c r="E41" s="168">
        <v>46386.288</v>
      </c>
      <c r="F41" s="190">
        <v>42248.682</v>
      </c>
      <c r="G41" s="168">
        <v>40107.873</v>
      </c>
      <c r="I41" s="107"/>
      <c r="J41" s="107"/>
      <c r="K41" s="107"/>
      <c r="L41" s="107"/>
    </row>
    <row r="42" spans="1:12" s="153" customFormat="1" ht="12.75">
      <c r="A42" s="148" t="s">
        <v>217</v>
      </c>
      <c r="B42" s="182" t="s">
        <v>22</v>
      </c>
      <c r="C42" s="184">
        <v>23895.269</v>
      </c>
      <c r="D42" s="285">
        <v>21360.157</v>
      </c>
      <c r="E42" s="184">
        <v>19441.218</v>
      </c>
      <c r="F42" s="285">
        <v>16940.373</v>
      </c>
      <c r="G42" s="184">
        <v>15444.585</v>
      </c>
      <c r="I42" s="154"/>
      <c r="J42" s="154"/>
      <c r="K42" s="154"/>
      <c r="L42" s="154"/>
    </row>
    <row r="43" spans="1:12" ht="12.75">
      <c r="A43" s="147" t="s">
        <v>183</v>
      </c>
      <c r="B43" s="28" t="s">
        <v>24</v>
      </c>
      <c r="C43" s="178">
        <v>0.21688054007407673</v>
      </c>
      <c r="D43" s="293">
        <v>0.21446915240783876</v>
      </c>
      <c r="E43" s="178">
        <v>0.20523324899750092</v>
      </c>
      <c r="F43" s="293">
        <v>0.1945016404526902</v>
      </c>
      <c r="G43" s="178">
        <v>0.1894092664333165</v>
      </c>
      <c r="I43" s="107"/>
      <c r="J43" s="107"/>
      <c r="K43" s="107"/>
      <c r="L43" s="107"/>
    </row>
    <row r="44" spans="1:12" ht="12.75">
      <c r="A44" s="146" t="s">
        <v>184</v>
      </c>
      <c r="B44" s="28" t="s">
        <v>189</v>
      </c>
      <c r="C44" s="168">
        <v>114959.5252389268</v>
      </c>
      <c r="D44" s="190">
        <v>102015.31474415444</v>
      </c>
      <c r="E44" s="168">
        <v>86627.1336263208</v>
      </c>
      <c r="F44" s="190">
        <v>77281.40762485375</v>
      </c>
      <c r="G44" s="168">
        <v>67668.02572666643</v>
      </c>
      <c r="I44" s="107"/>
      <c r="J44" s="107"/>
      <c r="K44" s="107"/>
      <c r="L44" s="107"/>
    </row>
    <row r="45" spans="1:12" ht="12.75">
      <c r="A45" s="149" t="s">
        <v>194</v>
      </c>
      <c r="B45" s="28" t="s">
        <v>44</v>
      </c>
      <c r="C45" s="168">
        <v>192.6437938270445</v>
      </c>
      <c r="D45" s="190">
        <v>180.5282814870562</v>
      </c>
      <c r="E45" s="168">
        <v>175.911730861592</v>
      </c>
      <c r="F45" s="190">
        <v>170.13720975215162</v>
      </c>
      <c r="G45" s="168">
        <v>150.27876139907985</v>
      </c>
      <c r="I45" s="107"/>
      <c r="J45" s="107"/>
      <c r="K45" s="107"/>
      <c r="L45" s="107"/>
    </row>
    <row r="46" spans="1:12" ht="12.75">
      <c r="A46" s="146" t="s">
        <v>192</v>
      </c>
      <c r="B46" s="28" t="s">
        <v>190</v>
      </c>
      <c r="C46" s="168">
        <v>765.4811918405386</v>
      </c>
      <c r="D46" s="190">
        <v>705.8997554594372</v>
      </c>
      <c r="E46" s="168">
        <v>655.850781736864</v>
      </c>
      <c r="F46" s="190">
        <v>621.9424221042369</v>
      </c>
      <c r="G46" s="168">
        <v>563.448507111544</v>
      </c>
      <c r="I46" s="107"/>
      <c r="J46" s="107"/>
      <c r="K46" s="107"/>
      <c r="L46" s="107"/>
    </row>
    <row r="47" spans="1:12" ht="12.75">
      <c r="A47" s="146" t="s">
        <v>185</v>
      </c>
      <c r="B47" s="28" t="s">
        <v>187</v>
      </c>
      <c r="C47" s="296">
        <v>25.166365402636192</v>
      </c>
      <c r="D47" s="297">
        <v>25.574209381834777</v>
      </c>
      <c r="E47" s="296">
        <v>26.821913727956815</v>
      </c>
      <c r="F47" s="297">
        <v>27.35578145264977</v>
      </c>
      <c r="G47" s="296">
        <v>26.671250256650282</v>
      </c>
      <c r="I47" s="107"/>
      <c r="J47" s="107"/>
      <c r="K47" s="107"/>
      <c r="L47" s="107"/>
    </row>
    <row r="48" spans="1:12" ht="12.75">
      <c r="A48" s="27"/>
      <c r="B48" s="28"/>
      <c r="C48" s="169"/>
      <c r="D48" s="187"/>
      <c r="E48" s="169"/>
      <c r="F48" s="187"/>
      <c r="G48" s="169"/>
      <c r="I48" s="107"/>
      <c r="J48" s="107"/>
      <c r="K48" s="107"/>
      <c r="L48" s="107"/>
    </row>
    <row r="49" spans="1:12" ht="12.75">
      <c r="A49" s="23" t="s">
        <v>89</v>
      </c>
      <c r="B49" s="28"/>
      <c r="C49" s="169"/>
      <c r="D49" s="187"/>
      <c r="E49" s="169"/>
      <c r="F49" s="187"/>
      <c r="G49" s="169"/>
      <c r="I49" s="107"/>
      <c r="J49" s="107"/>
      <c r="K49" s="107"/>
      <c r="L49" s="107"/>
    </row>
    <row r="50" spans="1:12" ht="12.75">
      <c r="A50" s="72" t="s">
        <v>218</v>
      </c>
      <c r="B50" s="28" t="s">
        <v>22</v>
      </c>
      <c r="C50" s="176">
        <v>3523.445</v>
      </c>
      <c r="D50" s="185">
        <v>3444.147</v>
      </c>
      <c r="E50" s="176">
        <v>3411.121</v>
      </c>
      <c r="F50" s="185">
        <v>3388.422</v>
      </c>
      <c r="G50" s="176">
        <v>3371.665</v>
      </c>
      <c r="H50" s="91"/>
      <c r="I50" s="107"/>
      <c r="J50" s="107"/>
      <c r="K50" s="107"/>
      <c r="L50" s="107"/>
    </row>
    <row r="51" spans="1:12" ht="12.75">
      <c r="A51" s="165" t="s">
        <v>201</v>
      </c>
      <c r="B51" s="182" t="s">
        <v>22</v>
      </c>
      <c r="C51" s="177">
        <v>1636.0147600100001</v>
      </c>
      <c r="D51" s="186">
        <v>1542.2557600100001</v>
      </c>
      <c r="E51" s="177">
        <v>1507.7247600100002</v>
      </c>
      <c r="F51" s="186">
        <v>1488.9767600100001</v>
      </c>
      <c r="G51" s="177">
        <v>1478.9253999999999</v>
      </c>
      <c r="H51" s="91"/>
      <c r="I51" s="107"/>
      <c r="J51" s="107"/>
      <c r="K51" s="107"/>
      <c r="L51" s="107"/>
    </row>
    <row r="52" spans="1:12" ht="12.75">
      <c r="A52" s="165" t="s">
        <v>203</v>
      </c>
      <c r="B52" s="182" t="s">
        <v>24</v>
      </c>
      <c r="C52" s="169">
        <v>0.46432249120108304</v>
      </c>
      <c r="D52" s="187">
        <v>0.44779034112365124</v>
      </c>
      <c r="E52" s="169">
        <v>0.4420027199298999</v>
      </c>
      <c r="F52" s="187">
        <v>0.43943073206643096</v>
      </c>
      <c r="G52" s="169">
        <v>0.43863355345207783</v>
      </c>
      <c r="H52" s="91"/>
      <c r="I52" s="107"/>
      <c r="J52" s="107"/>
      <c r="K52" s="107"/>
      <c r="L52" s="107"/>
    </row>
    <row r="53" spans="1:12" ht="12.75">
      <c r="A53" s="27" t="s">
        <v>87</v>
      </c>
      <c r="B53" s="28" t="s">
        <v>22</v>
      </c>
      <c r="C53" s="176">
        <v>79.298</v>
      </c>
      <c r="D53" s="185">
        <v>33.026</v>
      </c>
      <c r="E53" s="176">
        <v>22.699</v>
      </c>
      <c r="F53" s="185">
        <v>16.757</v>
      </c>
      <c r="G53" s="176">
        <v>21.699</v>
      </c>
      <c r="I53" s="107"/>
      <c r="J53" s="107"/>
      <c r="K53" s="107"/>
      <c r="L53" s="107"/>
    </row>
    <row r="54" spans="1:12" ht="12.75">
      <c r="A54" s="27" t="s">
        <v>25</v>
      </c>
      <c r="B54" s="28" t="s">
        <v>44</v>
      </c>
      <c r="C54" s="176">
        <v>1066.0413737675456</v>
      </c>
      <c r="D54" s="185">
        <v>1050.4119708182322</v>
      </c>
      <c r="E54" s="176">
        <v>1033.5523233992865</v>
      </c>
      <c r="F54" s="185">
        <v>1036.3171368888054</v>
      </c>
      <c r="G54" s="176">
        <v>1024.4381097386952</v>
      </c>
      <c r="I54" s="107"/>
      <c r="J54" s="107"/>
      <c r="K54" s="107"/>
      <c r="L54" s="107"/>
    </row>
    <row r="55" spans="1:12" ht="12.75">
      <c r="A55" s="126" t="s">
        <v>25</v>
      </c>
      <c r="B55" s="28" t="s">
        <v>259</v>
      </c>
      <c r="C55" s="172">
        <v>16.425641399754632</v>
      </c>
      <c r="D55" s="188">
        <v>16.546189804113222</v>
      </c>
      <c r="E55" s="172">
        <v>16.632779481847745</v>
      </c>
      <c r="F55" s="188">
        <v>16.745781228846155</v>
      </c>
      <c r="G55" s="172">
        <v>16.937461961932833</v>
      </c>
      <c r="I55" s="107"/>
      <c r="J55" s="107"/>
      <c r="K55" s="107"/>
      <c r="L55" s="107"/>
    </row>
    <row r="56" spans="1:12" ht="12.75">
      <c r="A56" s="102" t="s">
        <v>219</v>
      </c>
      <c r="B56" s="28" t="s">
        <v>24</v>
      </c>
      <c r="C56" s="169">
        <v>0.6693200146299262</v>
      </c>
      <c r="D56" s="187">
        <v>0.6664652574224627</v>
      </c>
      <c r="E56" s="169">
        <v>0.6646462041119265</v>
      </c>
      <c r="F56" s="187">
        <v>0.6490571296925755</v>
      </c>
      <c r="G56" s="169">
        <v>0.6316522587479327</v>
      </c>
      <c r="I56" s="107"/>
      <c r="J56" s="107"/>
      <c r="K56" s="107"/>
      <c r="L56" s="107"/>
    </row>
    <row r="57" spans="1:12" ht="12.75">
      <c r="A57" s="31"/>
      <c r="B57" s="28"/>
      <c r="C57" s="168"/>
      <c r="D57" s="190"/>
      <c r="E57" s="168"/>
      <c r="F57" s="190"/>
      <c r="G57" s="168"/>
      <c r="I57" s="107"/>
      <c r="J57" s="107"/>
      <c r="K57" s="107"/>
      <c r="L57" s="107"/>
    </row>
    <row r="58" spans="1:12" ht="12.75">
      <c r="A58" s="128" t="s">
        <v>165</v>
      </c>
      <c r="B58" s="76"/>
      <c r="C58" s="178"/>
      <c r="D58" s="293"/>
      <c r="E58" s="178"/>
      <c r="F58" s="293"/>
      <c r="G58" s="178"/>
      <c r="I58" s="107"/>
      <c r="J58" s="107"/>
      <c r="K58" s="107"/>
      <c r="L58" s="107"/>
    </row>
    <row r="59" spans="1:12" ht="12.75">
      <c r="A59" s="98" t="s">
        <v>166</v>
      </c>
      <c r="B59" s="129" t="s">
        <v>22</v>
      </c>
      <c r="C59" s="176">
        <v>10576.113777225883</v>
      </c>
      <c r="D59" s="185">
        <v>10412.306777225882</v>
      </c>
      <c r="E59" s="176">
        <v>10073.268777225881</v>
      </c>
      <c r="F59" s="185">
        <v>9809.944777225883</v>
      </c>
      <c r="G59" s="176">
        <v>9539.664777225882</v>
      </c>
      <c r="I59" s="107"/>
      <c r="J59" s="107"/>
      <c r="K59" s="107"/>
      <c r="L59" s="107"/>
    </row>
    <row r="60" spans="1:12" ht="12.75">
      <c r="A60" s="98" t="s">
        <v>167</v>
      </c>
      <c r="B60" s="129" t="s">
        <v>22</v>
      </c>
      <c r="C60" s="176">
        <v>163.807</v>
      </c>
      <c r="D60" s="185">
        <v>339.038</v>
      </c>
      <c r="E60" s="176">
        <v>263.324</v>
      </c>
      <c r="F60" s="185">
        <v>270.28</v>
      </c>
      <c r="G60" s="176">
        <v>151.189</v>
      </c>
      <c r="I60" s="107"/>
      <c r="J60" s="107"/>
      <c r="K60" s="107"/>
      <c r="L60" s="107"/>
    </row>
    <row r="61" spans="1:12" ht="12.75">
      <c r="A61" s="98" t="s">
        <v>168</v>
      </c>
      <c r="B61" s="130" t="s">
        <v>44</v>
      </c>
      <c r="C61" s="176">
        <v>224.32426710319953</v>
      </c>
      <c r="D61" s="185">
        <v>222.41860865533064</v>
      </c>
      <c r="E61" s="176">
        <v>213.54865349263937</v>
      </c>
      <c r="F61" s="185">
        <v>214.43612435741704</v>
      </c>
      <c r="G61" s="176">
        <v>220.41874406379915</v>
      </c>
      <c r="I61" s="107"/>
      <c r="J61" s="107"/>
      <c r="K61" s="107"/>
      <c r="L61" s="107"/>
    </row>
    <row r="62" spans="1:12" ht="12.75">
      <c r="A62" s="98" t="s">
        <v>168</v>
      </c>
      <c r="B62" s="130" t="s">
        <v>259</v>
      </c>
      <c r="C62" s="172">
        <v>3.456404281644126</v>
      </c>
      <c r="D62" s="188">
        <v>3.5035591910773403</v>
      </c>
      <c r="E62" s="172">
        <v>3.4366016908622417</v>
      </c>
      <c r="F62" s="188">
        <v>3.4650593898615134</v>
      </c>
      <c r="G62" s="172">
        <v>3.6442749032734376</v>
      </c>
      <c r="I62" s="107"/>
      <c r="J62" s="107"/>
      <c r="K62" s="107"/>
      <c r="L62" s="107"/>
    </row>
    <row r="63" spans="1:12" ht="12.75">
      <c r="A63" s="131" t="s">
        <v>88</v>
      </c>
      <c r="B63" s="132" t="s">
        <v>24</v>
      </c>
      <c r="C63" s="179">
        <v>0.013100187157931332</v>
      </c>
      <c r="D63" s="189">
        <v>0.008368768154105187</v>
      </c>
      <c r="E63" s="179">
        <v>0.009744588265495088</v>
      </c>
      <c r="F63" s="189">
        <v>0.009670537092041432</v>
      </c>
      <c r="G63" s="179">
        <v>0.01143018832265597</v>
      </c>
      <c r="I63" s="107"/>
      <c r="J63" s="107"/>
      <c r="K63" s="107"/>
      <c r="L63" s="107"/>
    </row>
    <row r="64" spans="1:7" ht="12.75" customHeight="1">
      <c r="A64" s="357"/>
      <c r="B64" s="357"/>
      <c r="C64" s="357"/>
      <c r="D64" s="357"/>
      <c r="E64" s="357"/>
      <c r="F64" s="357"/>
      <c r="G64" s="357"/>
    </row>
    <row r="65" ht="12.75">
      <c r="A65" s="22" t="s">
        <v>28</v>
      </c>
    </row>
    <row r="67" spans="1:7" ht="12.75">
      <c r="A67" s="246" t="s">
        <v>20</v>
      </c>
      <c r="B67" s="197" t="s">
        <v>21</v>
      </c>
      <c r="C67" s="253">
        <f>C5</f>
        <v>42277</v>
      </c>
      <c r="D67" s="253">
        <f>D5</f>
        <v>42185</v>
      </c>
      <c r="E67" s="253">
        <f>E5</f>
        <v>42094</v>
      </c>
      <c r="F67" s="253">
        <f>F5</f>
        <v>42004</v>
      </c>
      <c r="G67" s="253">
        <f>G5</f>
        <v>41912</v>
      </c>
    </row>
    <row r="68" spans="1:12" ht="12.75">
      <c r="A68" s="70" t="s">
        <v>29</v>
      </c>
      <c r="B68" s="76" t="s">
        <v>27</v>
      </c>
      <c r="C68" s="230">
        <v>282138.00907672</v>
      </c>
      <c r="D68" s="336">
        <v>290802.14292747</v>
      </c>
      <c r="E68" s="230">
        <v>277868.92625838995</v>
      </c>
      <c r="F68" s="336">
        <v>267485.41971031995</v>
      </c>
      <c r="G68" s="230">
        <v>263905.20611364</v>
      </c>
      <c r="I68" s="107"/>
      <c r="J68" s="107"/>
      <c r="K68" s="107"/>
      <c r="L68" s="107"/>
    </row>
    <row r="69" spans="1:12" ht="12.75">
      <c r="A69" s="73" t="s">
        <v>38</v>
      </c>
      <c r="B69" s="76" t="s">
        <v>27</v>
      </c>
      <c r="C69" s="231">
        <v>5257.564399999999</v>
      </c>
      <c r="D69" s="337">
        <v>4734.6582239</v>
      </c>
      <c r="E69" s="231">
        <v>4428.7945099</v>
      </c>
      <c r="F69" s="337">
        <v>4250.1048736</v>
      </c>
      <c r="G69" s="231">
        <v>4362.6167025</v>
      </c>
      <c r="I69" s="107"/>
      <c r="J69" s="107"/>
      <c r="K69" s="107"/>
      <c r="L69" s="107"/>
    </row>
    <row r="70" spans="1:12" ht="12.75">
      <c r="A70" s="70" t="s">
        <v>30</v>
      </c>
      <c r="B70" s="76" t="s">
        <v>27</v>
      </c>
      <c r="C70" s="231">
        <v>31427.770792114523</v>
      </c>
      <c r="D70" s="337">
        <v>32037.64508082166</v>
      </c>
      <c r="E70" s="231">
        <v>30648.935734795694</v>
      </c>
      <c r="F70" s="337">
        <v>29143.628564230952</v>
      </c>
      <c r="G70" s="231">
        <v>28447.257498666655</v>
      </c>
      <c r="I70" s="107"/>
      <c r="J70" s="107"/>
      <c r="K70" s="107"/>
      <c r="L70" s="107"/>
    </row>
    <row r="71" spans="1:12" ht="12.75">
      <c r="A71" s="70" t="s">
        <v>31</v>
      </c>
      <c r="B71" s="76" t="s">
        <v>27</v>
      </c>
      <c r="C71" s="231">
        <v>4623.043428642022</v>
      </c>
      <c r="D71" s="337">
        <v>5772.342594496667</v>
      </c>
      <c r="E71" s="231">
        <v>4817.40668456</v>
      </c>
      <c r="F71" s="337">
        <v>4263.626590503333</v>
      </c>
      <c r="G71" s="231">
        <v>3686.126761776667</v>
      </c>
      <c r="I71" s="107"/>
      <c r="J71" s="107"/>
      <c r="K71" s="107"/>
      <c r="L71" s="107"/>
    </row>
    <row r="72" spans="1:12" ht="12.75">
      <c r="A72" s="74" t="s">
        <v>91</v>
      </c>
      <c r="B72" s="25" t="s">
        <v>27</v>
      </c>
      <c r="C72" s="232">
        <v>323446.38769747654</v>
      </c>
      <c r="D72" s="338">
        <v>333346.7888266883</v>
      </c>
      <c r="E72" s="232">
        <v>317764.06318764563</v>
      </c>
      <c r="F72" s="338">
        <v>305142.7797386542</v>
      </c>
      <c r="G72" s="232">
        <v>300401.2070765833</v>
      </c>
      <c r="I72" s="107"/>
      <c r="J72" s="107"/>
      <c r="K72" s="107"/>
      <c r="L72" s="107"/>
    </row>
    <row r="73" spans="1:12" ht="12.75">
      <c r="A73" s="70" t="s">
        <v>94</v>
      </c>
      <c r="B73" s="76" t="s">
        <v>27</v>
      </c>
      <c r="C73" s="231">
        <v>-31544.850683821187</v>
      </c>
      <c r="D73" s="337">
        <v>-32248.088106268326</v>
      </c>
      <c r="E73" s="231">
        <v>-30775.14859148236</v>
      </c>
      <c r="F73" s="337">
        <v>-29412.94132848762</v>
      </c>
      <c r="G73" s="231">
        <v>-28733.794424583324</v>
      </c>
      <c r="I73" s="107"/>
      <c r="J73" s="107"/>
      <c r="K73" s="107"/>
      <c r="L73" s="107"/>
    </row>
    <row r="74" spans="1:12" ht="12.75">
      <c r="A74" s="75" t="s">
        <v>92</v>
      </c>
      <c r="B74" s="77" t="s">
        <v>27</v>
      </c>
      <c r="C74" s="229">
        <v>291901.53701365535</v>
      </c>
      <c r="D74" s="339">
        <v>301098.70072042</v>
      </c>
      <c r="E74" s="229">
        <v>286988.91459616326</v>
      </c>
      <c r="F74" s="339">
        <v>275729.83841016656</v>
      </c>
      <c r="G74" s="229">
        <v>271667.41265199997</v>
      </c>
      <c r="I74" s="107"/>
      <c r="J74" s="107"/>
      <c r="K74" s="107"/>
      <c r="L74" s="107"/>
    </row>
    <row r="75" spans="1:7" ht="12.75">
      <c r="A75" s="39"/>
      <c r="B75" s="44"/>
      <c r="C75" s="44"/>
      <c r="D75" s="44"/>
      <c r="E75" s="44"/>
      <c r="F75" s="44"/>
      <c r="G75" s="44"/>
    </row>
    <row r="76" spans="1:7" ht="12.75">
      <c r="A76" s="39"/>
      <c r="B76" s="44"/>
      <c r="C76" s="44"/>
      <c r="D76" s="44"/>
      <c r="E76" s="44"/>
      <c r="F76" s="44"/>
      <c r="G76" s="44"/>
    </row>
    <row r="77" spans="1:7" ht="12.75">
      <c r="A77" s="246" t="s">
        <v>20</v>
      </c>
      <c r="B77" s="197" t="s">
        <v>21</v>
      </c>
      <c r="C77" s="253">
        <f>C67</f>
        <v>42277</v>
      </c>
      <c r="D77" s="253">
        <f>D67</f>
        <v>42185</v>
      </c>
      <c r="E77" s="253">
        <f>E67</f>
        <v>42094</v>
      </c>
      <c r="F77" s="253">
        <f>F67</f>
        <v>42004</v>
      </c>
      <c r="G77" s="253">
        <f>G67</f>
        <v>41912</v>
      </c>
    </row>
    <row r="78" spans="1:7" ht="12.75">
      <c r="A78" s="92" t="s">
        <v>29</v>
      </c>
      <c r="B78" s="233"/>
      <c r="C78" s="237"/>
      <c r="D78" s="340"/>
      <c r="E78" s="237"/>
      <c r="F78" s="340"/>
      <c r="G78" s="237"/>
    </row>
    <row r="79" spans="1:12" ht="12.75">
      <c r="A79" s="93" t="s">
        <v>32</v>
      </c>
      <c r="B79" s="234" t="s">
        <v>90</v>
      </c>
      <c r="C79" s="168">
        <v>5126</v>
      </c>
      <c r="D79" s="190">
        <v>5121</v>
      </c>
      <c r="E79" s="168">
        <v>5121</v>
      </c>
      <c r="F79" s="190">
        <v>5121</v>
      </c>
      <c r="G79" s="168">
        <v>5121</v>
      </c>
      <c r="I79" s="107"/>
      <c r="J79" s="107"/>
      <c r="K79" s="107"/>
      <c r="L79" s="107"/>
    </row>
    <row r="80" spans="1:12" ht="12.75">
      <c r="A80" s="93" t="s">
        <v>95</v>
      </c>
      <c r="B80" s="234" t="s">
        <v>90</v>
      </c>
      <c r="C80" s="168">
        <v>464185</v>
      </c>
      <c r="D80" s="190">
        <v>464157</v>
      </c>
      <c r="E80" s="168">
        <v>464045</v>
      </c>
      <c r="F80" s="190">
        <v>462779</v>
      </c>
      <c r="G80" s="168">
        <v>462199</v>
      </c>
      <c r="I80" s="107"/>
      <c r="J80" s="107"/>
      <c r="K80" s="107"/>
      <c r="L80" s="107"/>
    </row>
    <row r="81" spans="1:12" ht="12.75">
      <c r="A81" s="93" t="s">
        <v>33</v>
      </c>
      <c r="B81" s="234" t="s">
        <v>24</v>
      </c>
      <c r="C81" s="175">
        <v>0.866925557427604</v>
      </c>
      <c r="D81" s="292">
        <v>0.867175557427604</v>
      </c>
      <c r="E81" s="175">
        <v>0.868375557427604</v>
      </c>
      <c r="F81" s="292">
        <v>0.868226076687733</v>
      </c>
      <c r="G81" s="175">
        <v>0.86781</v>
      </c>
      <c r="I81" s="107"/>
      <c r="J81" s="107"/>
      <c r="K81" s="107"/>
      <c r="L81" s="107"/>
    </row>
    <row r="82" spans="1:12" ht="12.75">
      <c r="A82" s="93" t="s">
        <v>34</v>
      </c>
      <c r="B82" s="235" t="s">
        <v>119</v>
      </c>
      <c r="C82" s="168">
        <v>201952.58269999994</v>
      </c>
      <c r="D82" s="190">
        <v>199991.27529999995</v>
      </c>
      <c r="E82" s="168">
        <v>197351.30929999996</v>
      </c>
      <c r="F82" s="190">
        <v>193624.91389999999</v>
      </c>
      <c r="G82" s="168">
        <v>188792.6057</v>
      </c>
      <c r="I82" s="107"/>
      <c r="J82" s="107"/>
      <c r="K82" s="107"/>
      <c r="L82" s="107"/>
    </row>
    <row r="83" spans="1:12" ht="12.75">
      <c r="A83" s="93" t="s">
        <v>160</v>
      </c>
      <c r="B83" s="234" t="s">
        <v>90</v>
      </c>
      <c r="C83" s="168">
        <v>149518</v>
      </c>
      <c r="D83" s="190">
        <v>147616</v>
      </c>
      <c r="E83" s="168">
        <v>146539</v>
      </c>
      <c r="F83" s="190">
        <v>142898</v>
      </c>
      <c r="G83" s="168">
        <v>141290</v>
      </c>
      <c r="I83" s="107"/>
      <c r="J83" s="107"/>
      <c r="K83" s="107"/>
      <c r="L83" s="107"/>
    </row>
    <row r="84" spans="1:12" ht="12.75">
      <c r="A84" s="155" t="s">
        <v>204</v>
      </c>
      <c r="B84" s="236" t="s">
        <v>90</v>
      </c>
      <c r="C84" s="184">
        <v>62447</v>
      </c>
      <c r="D84" s="285">
        <v>52886</v>
      </c>
      <c r="E84" s="184">
        <v>48825</v>
      </c>
      <c r="F84" s="285">
        <v>41850</v>
      </c>
      <c r="G84" s="184">
        <v>38055</v>
      </c>
      <c r="I84" s="107"/>
      <c r="J84" s="107"/>
      <c r="K84" s="107"/>
      <c r="L84" s="107"/>
    </row>
    <row r="85" spans="1:7" ht="12.75">
      <c r="A85" s="94" t="s">
        <v>38</v>
      </c>
      <c r="B85" s="234"/>
      <c r="C85" s="238"/>
      <c r="D85" s="341"/>
      <c r="E85" s="238"/>
      <c r="F85" s="341"/>
      <c r="G85" s="238"/>
    </row>
    <row r="86" spans="1:12" ht="12.75">
      <c r="A86" s="93" t="s">
        <v>41</v>
      </c>
      <c r="B86" s="234" t="s">
        <v>90</v>
      </c>
      <c r="C86" s="168">
        <v>87</v>
      </c>
      <c r="D86" s="190">
        <v>87</v>
      </c>
      <c r="E86" s="168">
        <v>90</v>
      </c>
      <c r="F86" s="190">
        <v>87</v>
      </c>
      <c r="G86" s="168">
        <v>87</v>
      </c>
      <c r="I86" s="107"/>
      <c r="J86" s="107"/>
      <c r="K86" s="107"/>
      <c r="L86" s="107"/>
    </row>
    <row r="87" spans="1:12" ht="12.75">
      <c r="A87" s="127" t="s">
        <v>175</v>
      </c>
      <c r="B87" s="234"/>
      <c r="C87" s="168"/>
      <c r="D87" s="190"/>
      <c r="E87" s="168"/>
      <c r="F87" s="190"/>
      <c r="G87" s="168"/>
      <c r="I87" s="107"/>
      <c r="J87" s="107"/>
      <c r="K87" s="107"/>
      <c r="L87" s="107"/>
    </row>
    <row r="88" spans="1:12" ht="12.75">
      <c r="A88" s="93" t="s">
        <v>133</v>
      </c>
      <c r="B88" s="235" t="s">
        <v>90</v>
      </c>
      <c r="C88" s="231">
        <v>7</v>
      </c>
      <c r="D88" s="337">
        <v>7</v>
      </c>
      <c r="E88" s="231">
        <v>7</v>
      </c>
      <c r="F88" s="337">
        <v>7</v>
      </c>
      <c r="G88" s="231">
        <v>7</v>
      </c>
      <c r="I88" s="107"/>
      <c r="J88" s="107"/>
      <c r="K88" s="107"/>
      <c r="L88" s="107"/>
    </row>
    <row r="89" spans="1:12" ht="12.75">
      <c r="A89" s="74" t="s">
        <v>165</v>
      </c>
      <c r="B89" s="76"/>
      <c r="C89" s="168"/>
      <c r="D89" s="190"/>
      <c r="E89" s="168"/>
      <c r="F89" s="190"/>
      <c r="G89" s="168"/>
      <c r="I89" s="107"/>
      <c r="J89" s="107"/>
      <c r="K89" s="107"/>
      <c r="L89" s="107"/>
    </row>
    <row r="90" spans="1:12" ht="12.75">
      <c r="A90" s="70" t="s">
        <v>169</v>
      </c>
      <c r="B90" s="76" t="s">
        <v>90</v>
      </c>
      <c r="C90" s="168">
        <v>639</v>
      </c>
      <c r="D90" s="190">
        <v>639</v>
      </c>
      <c r="E90" s="168">
        <v>639</v>
      </c>
      <c r="F90" s="190">
        <v>639</v>
      </c>
      <c r="G90" s="168">
        <v>639</v>
      </c>
      <c r="I90" s="107"/>
      <c r="J90" s="107"/>
      <c r="K90" s="107"/>
      <c r="L90" s="107"/>
    </row>
    <row r="91" spans="1:12" ht="12.75">
      <c r="A91" s="133" t="s">
        <v>172</v>
      </c>
      <c r="B91" s="134" t="s">
        <v>24</v>
      </c>
      <c r="C91" s="239">
        <v>0.9984375</v>
      </c>
      <c r="D91" s="342">
        <v>0.9984375</v>
      </c>
      <c r="E91" s="239">
        <v>0.9984375</v>
      </c>
      <c r="F91" s="342">
        <v>0.9984375</v>
      </c>
      <c r="G91" s="239">
        <v>0.9984375</v>
      </c>
      <c r="I91" s="107"/>
      <c r="J91" s="107"/>
      <c r="K91" s="107"/>
      <c r="L91" s="107"/>
    </row>
    <row r="92" ht="12.75">
      <c r="A92" s="72"/>
    </row>
    <row r="93" ht="12.75">
      <c r="A93" s="23" t="s">
        <v>130</v>
      </c>
    </row>
    <row r="94" spans="1:7" ht="12.75">
      <c r="A94" s="246" t="s">
        <v>20</v>
      </c>
      <c r="B94" s="197" t="s">
        <v>21</v>
      </c>
      <c r="C94" s="253">
        <f>C77</f>
        <v>42277</v>
      </c>
      <c r="D94" s="253">
        <f>D77</f>
        <v>42185</v>
      </c>
      <c r="E94" s="253">
        <f>E77</f>
        <v>42094</v>
      </c>
      <c r="F94" s="253">
        <f>F77</f>
        <v>42004</v>
      </c>
      <c r="G94" s="253">
        <f>G77</f>
        <v>41912</v>
      </c>
    </row>
    <row r="95" spans="1:12" ht="12.75">
      <c r="A95" s="72" t="s">
        <v>240</v>
      </c>
      <c r="B95" s="28" t="s">
        <v>23</v>
      </c>
      <c r="C95" s="240">
        <v>37801</v>
      </c>
      <c r="D95" s="287">
        <v>37486</v>
      </c>
      <c r="E95" s="240">
        <v>37196</v>
      </c>
      <c r="F95" s="287">
        <v>36747</v>
      </c>
      <c r="G95" s="240">
        <v>36381</v>
      </c>
      <c r="I95" s="107"/>
      <c r="J95" s="107"/>
      <c r="K95" s="107"/>
      <c r="L95" s="107"/>
    </row>
    <row r="96" spans="1:12" ht="12.75">
      <c r="A96" s="72" t="s">
        <v>241</v>
      </c>
      <c r="B96" s="28" t="s">
        <v>23</v>
      </c>
      <c r="C96" s="241">
        <v>78949</v>
      </c>
      <c r="D96" s="288">
        <v>77292</v>
      </c>
      <c r="E96" s="241">
        <v>75819</v>
      </c>
      <c r="F96" s="288">
        <v>74331</v>
      </c>
      <c r="G96" s="241">
        <v>72597</v>
      </c>
      <c r="I96" s="107"/>
      <c r="J96" s="107"/>
      <c r="K96" s="107"/>
      <c r="L96" s="107"/>
    </row>
    <row r="97" spans="1:7" ht="12.75">
      <c r="A97" s="23" t="s">
        <v>39</v>
      </c>
      <c r="B97" s="28"/>
      <c r="C97" s="241"/>
      <c r="D97" s="288"/>
      <c r="E97" s="241"/>
      <c r="F97" s="288"/>
      <c r="G97" s="241"/>
    </row>
    <row r="98" spans="1:12" ht="12.75">
      <c r="A98" s="248" t="s">
        <v>212</v>
      </c>
      <c r="B98" s="28" t="s">
        <v>26</v>
      </c>
      <c r="C98" s="241">
        <v>37194.54917202697</v>
      </c>
      <c r="D98" s="288">
        <v>36936.29529870487</v>
      </c>
      <c r="E98" s="241">
        <v>36843.156843156845</v>
      </c>
      <c r="F98" s="288">
        <v>36988.638426077174</v>
      </c>
      <c r="G98" s="241">
        <v>37263.95651839794</v>
      </c>
      <c r="I98" s="107"/>
      <c r="J98" s="107"/>
      <c r="K98" s="107"/>
      <c r="L98" s="107"/>
    </row>
    <row r="99" spans="1:12" ht="12.75">
      <c r="A99" s="247" t="s">
        <v>215</v>
      </c>
      <c r="B99" s="24" t="s">
        <v>40</v>
      </c>
      <c r="C99" s="242">
        <v>2.0752719593024027</v>
      </c>
      <c r="D99" s="289">
        <v>2.0501727323853136</v>
      </c>
      <c r="E99" s="242">
        <v>2.030618178867506</v>
      </c>
      <c r="F99" s="289">
        <v>2.0091893665900886</v>
      </c>
      <c r="G99" s="242">
        <v>1.9745492668257625</v>
      </c>
      <c r="I99" s="107"/>
      <c r="J99" s="107"/>
      <c r="K99" s="107"/>
      <c r="L99" s="107"/>
    </row>
    <row r="101" ht="12.75">
      <c r="A101" s="23" t="s">
        <v>43</v>
      </c>
    </row>
    <row r="102" spans="1:12" ht="12.75">
      <c r="A102" s="246" t="s">
        <v>20</v>
      </c>
      <c r="B102" s="197" t="s">
        <v>21</v>
      </c>
      <c r="C102" s="253">
        <f>C94</f>
        <v>42277</v>
      </c>
      <c r="D102" s="253">
        <f>D94</f>
        <v>42185</v>
      </c>
      <c r="E102" s="253">
        <f>E94</f>
        <v>42094</v>
      </c>
      <c r="F102" s="253">
        <f>F94</f>
        <v>42004</v>
      </c>
      <c r="G102" s="253">
        <f>G94</f>
        <v>41912</v>
      </c>
      <c r="I102" s="107"/>
      <c r="J102" s="107"/>
      <c r="K102" s="107"/>
      <c r="L102" s="107"/>
    </row>
    <row r="103" spans="1:12" ht="12.75">
      <c r="A103" s="72" t="s">
        <v>240</v>
      </c>
      <c r="B103" s="28" t="s">
        <v>23</v>
      </c>
      <c r="C103" s="240">
        <v>117579</v>
      </c>
      <c r="D103" s="287">
        <v>116454</v>
      </c>
      <c r="E103" s="240">
        <v>115942</v>
      </c>
      <c r="F103" s="287">
        <v>115040</v>
      </c>
      <c r="G103" s="240">
        <v>114101</v>
      </c>
      <c r="I103" s="107"/>
      <c r="J103" s="107"/>
      <c r="K103" s="107"/>
      <c r="L103" s="107"/>
    </row>
    <row r="104" spans="1:7" ht="12.75">
      <c r="A104" s="72" t="s">
        <v>241</v>
      </c>
      <c r="B104" s="28" t="s">
        <v>23</v>
      </c>
      <c r="C104" s="241">
        <v>261159</v>
      </c>
      <c r="D104" s="288">
        <v>256960</v>
      </c>
      <c r="E104" s="241">
        <v>253513</v>
      </c>
      <c r="F104" s="288">
        <v>248611</v>
      </c>
      <c r="G104" s="241">
        <v>242079</v>
      </c>
    </row>
    <row r="105" spans="1:7" ht="12.75">
      <c r="A105" s="247" t="s">
        <v>215</v>
      </c>
      <c r="B105" s="24" t="s">
        <v>40</v>
      </c>
      <c r="C105" s="242">
        <v>2.213871548029551</v>
      </c>
      <c r="D105" s="289">
        <v>2.1965653453587843</v>
      </c>
      <c r="E105" s="242">
        <v>2.1738663618810126</v>
      </c>
      <c r="F105" s="289">
        <v>2.141432567720312</v>
      </c>
      <c r="G105" s="242">
        <v>2.107469100271979</v>
      </c>
    </row>
    <row r="106" ht="12.75">
      <c r="A106" s="249"/>
    </row>
    <row r="107" ht="12.75">
      <c r="A107" s="23" t="s">
        <v>127</v>
      </c>
    </row>
    <row r="108" spans="1:7" ht="12.75">
      <c r="A108" s="246" t="s">
        <v>20</v>
      </c>
      <c r="B108" s="197" t="s">
        <v>21</v>
      </c>
      <c r="C108" s="253">
        <f>C102</f>
        <v>42277</v>
      </c>
      <c r="D108" s="253">
        <f>D102</f>
        <v>42185</v>
      </c>
      <c r="E108" s="253">
        <f>E102</f>
        <v>42094</v>
      </c>
      <c r="F108" s="253">
        <f>F102</f>
        <v>42004</v>
      </c>
      <c r="G108" s="253">
        <f>G102</f>
        <v>41912</v>
      </c>
    </row>
    <row r="109" spans="1:12" ht="12.75">
      <c r="A109" s="72" t="s">
        <v>240</v>
      </c>
      <c r="B109" s="28" t="s">
        <v>23</v>
      </c>
      <c r="C109" s="240">
        <v>87184.18</v>
      </c>
      <c r="D109" s="287">
        <v>86396.68</v>
      </c>
      <c r="E109" s="240">
        <v>85891.64</v>
      </c>
      <c r="F109" s="287">
        <v>85063.79999999999</v>
      </c>
      <c r="G109" s="240">
        <v>84303.42</v>
      </c>
      <c r="I109" s="107"/>
      <c r="J109" s="107"/>
      <c r="K109" s="107"/>
      <c r="L109" s="107"/>
    </row>
    <row r="110" spans="1:12" ht="12.75">
      <c r="A110" s="72" t="s">
        <v>241</v>
      </c>
      <c r="B110" s="28" t="s">
        <v>23</v>
      </c>
      <c r="C110" s="241">
        <v>188635.78</v>
      </c>
      <c r="D110" s="288">
        <v>185215.2</v>
      </c>
      <c r="E110" s="241">
        <v>182294.46</v>
      </c>
      <c r="F110" s="288">
        <v>178747.62</v>
      </c>
      <c r="G110" s="241">
        <v>174270.18</v>
      </c>
      <c r="I110" s="107"/>
      <c r="J110" s="107"/>
      <c r="K110" s="107"/>
      <c r="L110" s="107"/>
    </row>
    <row r="111" spans="1:12" ht="12.75">
      <c r="A111" s="247" t="s">
        <v>215</v>
      </c>
      <c r="B111" s="24" t="s">
        <v>40</v>
      </c>
      <c r="C111" s="242">
        <v>2.1537569291913865</v>
      </c>
      <c r="D111" s="289">
        <v>2.1331083848284087</v>
      </c>
      <c r="E111" s="242">
        <v>2.1119075239723286</v>
      </c>
      <c r="F111" s="289">
        <v>2.0843336744855354</v>
      </c>
      <c r="G111" s="242">
        <v>2.050141116300798</v>
      </c>
      <c r="I111" s="107"/>
      <c r="J111" s="107"/>
      <c r="K111" s="107"/>
      <c r="L111" s="107"/>
    </row>
    <row r="112" spans="1:7" ht="12.75">
      <c r="A112" s="251"/>
      <c r="B112" s="251"/>
      <c r="C112" s="251"/>
      <c r="D112" s="251"/>
      <c r="E112" s="251"/>
      <c r="F112" s="251"/>
      <c r="G112" s="251"/>
    </row>
    <row r="113" ht="12.75">
      <c r="A113" s="22" t="s">
        <v>272</v>
      </c>
    </row>
    <row r="114" ht="12.75">
      <c r="F114" s="135"/>
    </row>
    <row r="115" spans="1:7" ht="12.75">
      <c r="A115" s="195" t="s">
        <v>20</v>
      </c>
      <c r="B115" s="196" t="s">
        <v>21</v>
      </c>
      <c r="C115" s="253">
        <f>C5</f>
        <v>42277</v>
      </c>
      <c r="D115" s="253">
        <f>D5</f>
        <v>42185</v>
      </c>
      <c r="E115" s="253">
        <f>E5</f>
        <v>42094</v>
      </c>
      <c r="F115" s="253">
        <f>F5</f>
        <v>42004</v>
      </c>
      <c r="G115" s="253">
        <f>G5</f>
        <v>41912</v>
      </c>
    </row>
    <row r="116" spans="1:7" ht="12.75">
      <c r="A116" s="70" t="s">
        <v>177</v>
      </c>
      <c r="B116" s="25" t="s">
        <v>22</v>
      </c>
      <c r="C116" s="193">
        <v>9852.473999999998</v>
      </c>
      <c r="D116" s="194">
        <v>9019.011999999999</v>
      </c>
      <c r="E116" s="193">
        <v>8603.494997004136</v>
      </c>
      <c r="F116" s="194">
        <v>7891.927997004137</v>
      </c>
      <c r="G116" s="193">
        <v>7678.481997004137</v>
      </c>
    </row>
    <row r="117" spans="1:7" ht="12.75">
      <c r="A117" s="70" t="s">
        <v>211</v>
      </c>
      <c r="B117" s="76" t="s">
        <v>24</v>
      </c>
      <c r="C117" s="169">
        <v>0.8544606156788642</v>
      </c>
      <c r="D117" s="187">
        <v>0.8810247175632985</v>
      </c>
      <c r="E117" s="169">
        <v>0.8883302706148296</v>
      </c>
      <c r="F117" s="187">
        <v>0.8961526895182964</v>
      </c>
      <c r="G117" s="169">
        <v>0.8781643302192881</v>
      </c>
    </row>
    <row r="118" spans="1:7" ht="12.75">
      <c r="A118" s="70" t="s">
        <v>87</v>
      </c>
      <c r="B118" s="76" t="s">
        <v>22</v>
      </c>
      <c r="C118" s="168">
        <v>833.462</v>
      </c>
      <c r="D118" s="190">
        <v>415.5170029958617</v>
      </c>
      <c r="E118" s="168">
        <v>711.5669999999991</v>
      </c>
      <c r="F118" s="190">
        <v>213.446</v>
      </c>
      <c r="G118" s="168">
        <v>-971.617999999999</v>
      </c>
    </row>
    <row r="119" spans="1:7" ht="12.75">
      <c r="A119" s="70" t="s">
        <v>216</v>
      </c>
      <c r="B119" s="76" t="s">
        <v>24</v>
      </c>
      <c r="C119" s="170">
        <v>0.9805297633873482</v>
      </c>
      <c r="D119" s="278">
        <v>0.9770907278979116</v>
      </c>
      <c r="E119" s="170">
        <v>0.9756065416348568</v>
      </c>
      <c r="F119" s="278">
        <v>0.9741628411863941</v>
      </c>
      <c r="G119" s="170">
        <v>0.9729798159212866</v>
      </c>
    </row>
    <row r="120" spans="1:7" ht="12.75">
      <c r="A120" s="70" t="s">
        <v>88</v>
      </c>
      <c r="B120" s="76" t="s">
        <v>24</v>
      </c>
      <c r="C120" s="170">
        <v>0.03923936447330741</v>
      </c>
      <c r="D120" s="278">
        <v>0.038425072016075264</v>
      </c>
      <c r="E120" s="170">
        <v>0.030535456044105805</v>
      </c>
      <c r="F120" s="278">
        <v>0.0409619758398951</v>
      </c>
      <c r="G120" s="170">
        <v>0.07296132464047797</v>
      </c>
    </row>
    <row r="121" spans="1:7" ht="12.75">
      <c r="A121" s="70" t="s">
        <v>168</v>
      </c>
      <c r="B121" s="76" t="s">
        <v>44</v>
      </c>
      <c r="C121" s="173">
        <v>142.3759276567705</v>
      </c>
      <c r="D121" s="280">
        <v>147.34433277872813</v>
      </c>
      <c r="E121" s="173">
        <v>149.30379459723306</v>
      </c>
      <c r="F121" s="280">
        <v>164.0204424289553</v>
      </c>
      <c r="G121" s="173">
        <v>159.74006520067306</v>
      </c>
    </row>
    <row r="122" spans="1:7" ht="12.75" hidden="1">
      <c r="A122" s="70"/>
      <c r="B122" s="152" t="s">
        <v>273</v>
      </c>
      <c r="C122" s="298"/>
      <c r="D122" s="299"/>
      <c r="E122" s="298"/>
      <c r="F122" s="299"/>
      <c r="G122" s="298"/>
    </row>
    <row r="123" spans="1:7" ht="12.75">
      <c r="A123" s="43" t="s">
        <v>199</v>
      </c>
      <c r="B123" s="150" t="s">
        <v>44</v>
      </c>
      <c r="C123" s="168">
        <v>193412.76262191625</v>
      </c>
      <c r="D123" s="190">
        <v>187606.0116357667</v>
      </c>
      <c r="E123" s="168">
        <v>180657.66781214197</v>
      </c>
      <c r="F123" s="190">
        <v>183731.33600097007</v>
      </c>
      <c r="G123" s="168">
        <v>187812.05060299087</v>
      </c>
    </row>
    <row r="124" spans="1:7" ht="12.75">
      <c r="A124" s="43"/>
      <c r="B124" s="150"/>
      <c r="C124" s="173"/>
      <c r="D124" s="280"/>
      <c r="E124" s="173"/>
      <c r="F124" s="280"/>
      <c r="G124" s="173"/>
    </row>
    <row r="125" spans="1:7" ht="12.75">
      <c r="A125" s="144" t="s">
        <v>179</v>
      </c>
      <c r="B125" s="150"/>
      <c r="C125" s="171"/>
      <c r="D125" s="279"/>
      <c r="E125" s="171"/>
      <c r="F125" s="279"/>
      <c r="G125" s="171"/>
    </row>
    <row r="126" spans="1:7" ht="12.75">
      <c r="A126" s="273" t="s">
        <v>191</v>
      </c>
      <c r="B126" s="272" t="s">
        <v>186</v>
      </c>
      <c r="C126" s="274">
        <v>9480.347439158268</v>
      </c>
      <c r="D126" s="281">
        <v>9097.226317690724</v>
      </c>
      <c r="E126" s="274">
        <v>8710.953050787042</v>
      </c>
      <c r="F126" s="281">
        <v>8278.295604682924</v>
      </c>
      <c r="G126" s="274">
        <v>8554.441128637689</v>
      </c>
    </row>
    <row r="127" spans="1:7" ht="12.75">
      <c r="A127" s="273" t="s">
        <v>193</v>
      </c>
      <c r="B127" s="272" t="s">
        <v>44</v>
      </c>
      <c r="C127" s="274">
        <v>107.59296295714502</v>
      </c>
      <c r="D127" s="281">
        <v>114.59072687566163</v>
      </c>
      <c r="E127" s="274">
        <v>116.86032322914802</v>
      </c>
      <c r="F127" s="281">
        <v>130.38733277934648</v>
      </c>
      <c r="G127" s="274">
        <v>125.00274669628926</v>
      </c>
    </row>
    <row r="128" spans="1:7" ht="12.75">
      <c r="A128" s="273" t="s">
        <v>200</v>
      </c>
      <c r="B128" s="272" t="s">
        <v>188</v>
      </c>
      <c r="C128" s="274">
        <v>333.6545557842149</v>
      </c>
      <c r="D128" s="281">
        <v>344.96389859676736</v>
      </c>
      <c r="E128" s="274">
        <v>350.91183301505544</v>
      </c>
      <c r="F128" s="281">
        <v>358.4426447474184</v>
      </c>
      <c r="G128" s="274">
        <v>350.9803014275494</v>
      </c>
    </row>
    <row r="129" spans="1:8" ht="12.75">
      <c r="A129" s="273" t="s">
        <v>180</v>
      </c>
      <c r="B129" s="152" t="s">
        <v>187</v>
      </c>
      <c r="C129" s="300">
        <v>32.246813685567915</v>
      </c>
      <c r="D129" s="301">
        <v>33.21817945060047</v>
      </c>
      <c r="E129" s="300">
        <v>33.30190442000121</v>
      </c>
      <c r="F129" s="301">
        <v>36.376065931336306</v>
      </c>
      <c r="G129" s="300">
        <v>35.61531692458608</v>
      </c>
      <c r="H129" s="302"/>
    </row>
    <row r="130" spans="1:7" ht="12.75">
      <c r="A130" s="43"/>
      <c r="B130" s="150"/>
      <c r="C130" s="168"/>
      <c r="D130" s="190"/>
      <c r="E130" s="168"/>
      <c r="F130" s="190"/>
      <c r="G130" s="168"/>
    </row>
    <row r="131" spans="1:7" ht="12.75">
      <c r="A131" s="144" t="s">
        <v>176</v>
      </c>
      <c r="B131" s="150"/>
      <c r="C131" s="168"/>
      <c r="D131" s="190"/>
      <c r="E131" s="168"/>
      <c r="F131" s="190"/>
      <c r="G131" s="168"/>
    </row>
    <row r="132" spans="1:7" ht="12.75">
      <c r="A132" s="146" t="s">
        <v>195</v>
      </c>
      <c r="B132" s="150" t="s">
        <v>24</v>
      </c>
      <c r="C132" s="191">
        <v>0.24430369144619524</v>
      </c>
      <c r="D132" s="283">
        <v>0.22229294663306598</v>
      </c>
      <c r="E132" s="191">
        <v>0.21729837112047715</v>
      </c>
      <c r="F132" s="283">
        <v>0.20505437707361918</v>
      </c>
      <c r="G132" s="191">
        <v>0.2174615270173148</v>
      </c>
    </row>
    <row r="133" spans="1:7" ht="12.75">
      <c r="A133" s="142" t="s">
        <v>178</v>
      </c>
      <c r="B133" s="150"/>
      <c r="C133" s="172"/>
      <c r="D133" s="188"/>
      <c r="E133" s="172"/>
      <c r="F133" s="188"/>
      <c r="G133" s="172"/>
    </row>
    <row r="134" spans="1:7" ht="12.75">
      <c r="A134" s="151" t="s">
        <v>196</v>
      </c>
      <c r="B134" s="76" t="s">
        <v>24</v>
      </c>
      <c r="C134" s="192">
        <v>0.0581776996445606</v>
      </c>
      <c r="D134" s="284">
        <v>0.055944973693450216</v>
      </c>
      <c r="E134" s="192">
        <v>0.0574512407550701</v>
      </c>
      <c r="F134" s="284">
        <v>0.062495247387680614</v>
      </c>
      <c r="G134" s="192">
        <v>0.08596785094003749</v>
      </c>
    </row>
    <row r="135" spans="1:7" ht="12.75">
      <c r="A135" s="151" t="s">
        <v>197</v>
      </c>
      <c r="B135" s="76" t="s">
        <v>24</v>
      </c>
      <c r="C135" s="192">
        <v>0.15988066911601959</v>
      </c>
      <c r="D135" s="284">
        <v>0.14220883459360983</v>
      </c>
      <c r="E135" s="192">
        <v>0.12890624682011884</v>
      </c>
      <c r="F135" s="284">
        <v>0.11138512460174226</v>
      </c>
      <c r="G135" s="192">
        <v>0.10213826588152099</v>
      </c>
    </row>
    <row r="136" spans="1:7" ht="12.75">
      <c r="A136" s="151" t="s">
        <v>198</v>
      </c>
      <c r="B136" s="76" t="s">
        <v>24</v>
      </c>
      <c r="C136" s="192">
        <v>0.02624532268561503</v>
      </c>
      <c r="D136" s="284">
        <v>0.024139138346005912</v>
      </c>
      <c r="E136" s="192">
        <v>0.03094088354528821</v>
      </c>
      <c r="F136" s="284">
        <v>0.031174005084196293</v>
      </c>
      <c r="G136" s="192">
        <v>0.029355410195756323</v>
      </c>
    </row>
    <row r="137" spans="1:7" ht="12.75">
      <c r="A137" s="267"/>
      <c r="B137" s="150"/>
      <c r="C137" s="192"/>
      <c r="D137" s="284"/>
      <c r="E137" s="192"/>
      <c r="F137" s="284"/>
      <c r="G137" s="192"/>
    </row>
    <row r="138" spans="1:7" ht="12.75">
      <c r="A138" s="268" t="s">
        <v>181</v>
      </c>
      <c r="B138" s="152"/>
      <c r="C138" s="192"/>
      <c r="D138" s="284"/>
      <c r="E138" s="192"/>
      <c r="F138" s="284"/>
      <c r="G138" s="192"/>
    </row>
    <row r="139" spans="1:7" ht="12.75">
      <c r="A139" s="146" t="s">
        <v>182</v>
      </c>
      <c r="B139" s="152" t="s">
        <v>22</v>
      </c>
      <c r="C139" s="168">
        <v>2885.125</v>
      </c>
      <c r="D139" s="190">
        <v>2434.804</v>
      </c>
      <c r="E139" s="168">
        <v>2197.269</v>
      </c>
      <c r="F139" s="190">
        <v>1837.074</v>
      </c>
      <c r="G139" s="168">
        <v>1645.414</v>
      </c>
    </row>
    <row r="140" spans="1:7" ht="12.75" hidden="1">
      <c r="A140" s="147"/>
      <c r="B140" s="269" t="s">
        <v>22</v>
      </c>
      <c r="C140" s="184"/>
      <c r="D140" s="285"/>
      <c r="E140" s="184"/>
      <c r="F140" s="285"/>
      <c r="G140" s="184"/>
    </row>
    <row r="141" spans="1:8" ht="12.75">
      <c r="A141" s="148" t="s">
        <v>220</v>
      </c>
      <c r="B141" s="269" t="s">
        <v>24</v>
      </c>
      <c r="C141" s="271">
        <v>0.29283254134951286</v>
      </c>
      <c r="D141" s="286">
        <v>0.26996349489278876</v>
      </c>
      <c r="E141" s="271">
        <v>0.25539260507097655</v>
      </c>
      <c r="F141" s="286">
        <v>0.23277885970289816</v>
      </c>
      <c r="G141" s="271">
        <v>0.2142889702211948</v>
      </c>
      <c r="H141" s="153"/>
    </row>
    <row r="142" spans="1:7" ht="12.75">
      <c r="A142" s="146" t="s">
        <v>184</v>
      </c>
      <c r="B142" s="152" t="s">
        <v>189</v>
      </c>
      <c r="C142" s="168">
        <v>6254.348251040784</v>
      </c>
      <c r="D142" s="190">
        <v>3991.2351597881852</v>
      </c>
      <c r="E142" s="168">
        <v>3492.3313731671988</v>
      </c>
      <c r="F142" s="190">
        <v>2744.2240265480727</v>
      </c>
      <c r="G142" s="168">
        <v>2356.4257978</v>
      </c>
    </row>
    <row r="143" spans="1:7" ht="12.75">
      <c r="A143" s="146" t="s">
        <v>194</v>
      </c>
      <c r="B143" s="152" t="s">
        <v>44</v>
      </c>
      <c r="C143" s="168">
        <v>79.37755028361966</v>
      </c>
      <c r="D143" s="190">
        <v>77.5594728337562</v>
      </c>
      <c r="E143" s="168">
        <v>79.04339025769471</v>
      </c>
      <c r="F143" s="190">
        <v>82.30349328786512</v>
      </c>
      <c r="G143" s="168">
        <v>78.50366739232543</v>
      </c>
    </row>
    <row r="144" spans="1:7" ht="12.75">
      <c r="A144" s="146" t="s">
        <v>192</v>
      </c>
      <c r="B144" s="152" t="s">
        <v>190</v>
      </c>
      <c r="C144" s="168">
        <v>767.5736066631084</v>
      </c>
      <c r="D144" s="190">
        <v>560.2047665392867</v>
      </c>
      <c r="E144" s="168">
        <v>577.7880235621832</v>
      </c>
      <c r="F144" s="190">
        <v>535.2927975539413</v>
      </c>
      <c r="G144" s="168">
        <v>465.1922574488381</v>
      </c>
    </row>
    <row r="145" spans="1:7" ht="12.75">
      <c r="A145" s="270" t="s">
        <v>185</v>
      </c>
      <c r="B145" s="276" t="s">
        <v>187</v>
      </c>
      <c r="C145" s="303">
        <v>10.341360046067717</v>
      </c>
      <c r="D145" s="304">
        <v>13.84484343339071</v>
      </c>
      <c r="E145" s="303">
        <v>13.68034418061762</v>
      </c>
      <c r="F145" s="304">
        <v>15.375415784400015</v>
      </c>
      <c r="G145" s="303">
        <v>16.875531811910964</v>
      </c>
    </row>
    <row r="147" spans="1:7" ht="12.75">
      <c r="A147" s="246" t="s">
        <v>20</v>
      </c>
      <c r="B147" s="197" t="s">
        <v>21</v>
      </c>
      <c r="C147" s="253">
        <f>C115</f>
        <v>42277</v>
      </c>
      <c r="D147" s="253">
        <f>D115</f>
        <v>42185</v>
      </c>
      <c r="E147" s="253">
        <f>E115</f>
        <v>42094</v>
      </c>
      <c r="F147" s="253">
        <f>F115</f>
        <v>42004</v>
      </c>
      <c r="G147" s="253">
        <f>G115</f>
        <v>41912</v>
      </c>
    </row>
    <row r="148" spans="1:7" ht="12.75">
      <c r="A148" s="74"/>
      <c r="B148" s="76"/>
      <c r="C148" s="237"/>
      <c r="D148" s="340"/>
      <c r="E148" s="237"/>
      <c r="F148" s="340"/>
      <c r="G148" s="237"/>
    </row>
    <row r="149" spans="1:7" ht="12.75">
      <c r="A149" s="70" t="s">
        <v>160</v>
      </c>
      <c r="B149" s="76" t="s">
        <v>90</v>
      </c>
      <c r="C149" s="176">
        <v>7003</v>
      </c>
      <c r="D149" s="185">
        <v>6941</v>
      </c>
      <c r="E149" s="176">
        <v>6867</v>
      </c>
      <c r="F149" s="185">
        <v>6810</v>
      </c>
      <c r="G149" s="176">
        <v>6935</v>
      </c>
    </row>
    <row r="150" spans="1:7" ht="12.75">
      <c r="A150" s="155" t="s">
        <v>204</v>
      </c>
      <c r="B150" s="158" t="s">
        <v>90</v>
      </c>
      <c r="C150" s="177">
        <v>3766</v>
      </c>
      <c r="D150" s="186">
        <v>3291</v>
      </c>
      <c r="E150" s="177">
        <v>3050</v>
      </c>
      <c r="F150" s="186">
        <v>2504</v>
      </c>
      <c r="G150" s="177">
        <v>2350</v>
      </c>
    </row>
    <row r="151" spans="1:8" ht="12.75">
      <c r="A151" s="243"/>
      <c r="B151" s="244"/>
      <c r="C151" s="245"/>
      <c r="D151" s="343"/>
      <c r="E151" s="245"/>
      <c r="F151" s="343"/>
      <c r="G151" s="245"/>
      <c r="H151" s="156"/>
    </row>
    <row r="153" spans="1:7" ht="12.75">
      <c r="A153" s="251"/>
      <c r="B153" s="251"/>
      <c r="C153" s="251"/>
      <c r="D153" s="251"/>
      <c r="E153" s="251"/>
      <c r="F153" s="251"/>
      <c r="G153" s="251"/>
    </row>
    <row r="154" ht="12.75">
      <c r="A154" s="22" t="s">
        <v>304</v>
      </c>
    </row>
    <row r="155" ht="12.75">
      <c r="F155" s="135"/>
    </row>
    <row r="156" spans="1:7" ht="12.75">
      <c r="A156" s="195" t="s">
        <v>20</v>
      </c>
      <c r="B156" s="196" t="s">
        <v>21</v>
      </c>
      <c r="C156" s="253">
        <f>C108</f>
        <v>42277</v>
      </c>
      <c r="D156" s="253">
        <f>D108</f>
        <v>42185</v>
      </c>
      <c r="E156" s="253">
        <f>E108</f>
        <v>42094</v>
      </c>
      <c r="F156" s="253">
        <f>F108</f>
        <v>42004</v>
      </c>
      <c r="G156" s="253">
        <f>G108</f>
        <v>41912</v>
      </c>
    </row>
    <row r="157" spans="1:12" ht="12.75">
      <c r="A157" s="70" t="s">
        <v>177</v>
      </c>
      <c r="B157" s="25" t="s">
        <v>22</v>
      </c>
      <c r="C157" s="193">
        <v>80834.59000000001</v>
      </c>
      <c r="D157" s="194">
        <v>78323.356</v>
      </c>
      <c r="E157" s="193">
        <v>76262.79200000002</v>
      </c>
      <c r="F157" s="194">
        <v>74598.626</v>
      </c>
      <c r="G157" s="193">
        <v>71366.826</v>
      </c>
      <c r="I157" s="107"/>
      <c r="J157" s="107"/>
      <c r="K157" s="107"/>
      <c r="L157" s="107"/>
    </row>
    <row r="158" spans="1:12" ht="12.75">
      <c r="A158" s="70" t="s">
        <v>211</v>
      </c>
      <c r="B158" s="76" t="s">
        <v>24</v>
      </c>
      <c r="C158" s="169">
        <v>0.824119112293603</v>
      </c>
      <c r="D158" s="187">
        <v>0.835261771724899</v>
      </c>
      <c r="E158" s="169">
        <v>0.8392215412202586</v>
      </c>
      <c r="F158" s="187">
        <v>0.8398508471188197</v>
      </c>
      <c r="G158" s="169">
        <v>0.8568728209591793</v>
      </c>
      <c r="I158" s="107"/>
      <c r="J158" s="107"/>
      <c r="K158" s="107"/>
      <c r="L158" s="107"/>
    </row>
    <row r="159" spans="1:12" ht="12.75">
      <c r="A159" s="70" t="s">
        <v>87</v>
      </c>
      <c r="B159" s="76" t="s">
        <v>22</v>
      </c>
      <c r="C159" s="168">
        <v>2511.2340000000113</v>
      </c>
      <c r="D159" s="190">
        <v>2060.563999999984</v>
      </c>
      <c r="E159" s="168">
        <v>1664.166000000012</v>
      </c>
      <c r="F159" s="190">
        <v>3231.800000000003</v>
      </c>
      <c r="G159" s="168">
        <v>2281.0193100000033</v>
      </c>
      <c r="I159" s="107"/>
      <c r="J159" s="107"/>
      <c r="K159" s="107"/>
      <c r="L159" s="107"/>
    </row>
    <row r="160" spans="1:12" ht="12.75">
      <c r="A160" s="70" t="s">
        <v>216</v>
      </c>
      <c r="B160" s="76" t="s">
        <v>24</v>
      </c>
      <c r="C160" s="170">
        <v>0.9935294634540659</v>
      </c>
      <c r="D160" s="278">
        <v>0.993636765881847</v>
      </c>
      <c r="E160" s="170">
        <v>0.993636765881847</v>
      </c>
      <c r="F160" s="278">
        <v>0.9936306333577778</v>
      </c>
      <c r="G160" s="170">
        <v>0.9933340877454743</v>
      </c>
      <c r="I160" s="107"/>
      <c r="J160" s="107"/>
      <c r="K160" s="107"/>
      <c r="L160" s="107"/>
    </row>
    <row r="161" spans="1:12" ht="12.75">
      <c r="A161" s="70" t="s">
        <v>88</v>
      </c>
      <c r="B161" s="76" t="s">
        <v>24</v>
      </c>
      <c r="C161" s="170">
        <v>0.058222673401511514</v>
      </c>
      <c r="D161" s="278">
        <v>0.0539980847576908</v>
      </c>
      <c r="E161" s="170">
        <v>0.0578626321021577</v>
      </c>
      <c r="F161" s="278">
        <v>0.055130865438765435</v>
      </c>
      <c r="G161" s="170">
        <v>0.06075095673249716</v>
      </c>
      <c r="I161" s="107"/>
      <c r="J161" s="107"/>
      <c r="K161" s="107"/>
      <c r="L161" s="107"/>
    </row>
    <row r="162" spans="1:12" ht="12.75">
      <c r="A162" s="70" t="s">
        <v>168</v>
      </c>
      <c r="B162" s="152" t="s">
        <v>283</v>
      </c>
      <c r="C162" s="171">
        <v>4.255416421804645</v>
      </c>
      <c r="D162" s="279">
        <v>4.255897302912325</v>
      </c>
      <c r="E162" s="171">
        <v>4.347178019480141</v>
      </c>
      <c r="F162" s="279">
        <v>4.588269798631871</v>
      </c>
      <c r="G162" s="171">
        <v>4.654997519665177</v>
      </c>
      <c r="I162" s="107"/>
      <c r="J162" s="107"/>
      <c r="K162" s="107"/>
      <c r="L162" s="107"/>
    </row>
    <row r="163" spans="1:12" ht="12.75" hidden="1">
      <c r="A163" s="70"/>
      <c r="B163" s="152"/>
      <c r="C163" s="298"/>
      <c r="D163" s="299"/>
      <c r="E163" s="298"/>
      <c r="F163" s="299"/>
      <c r="G163" s="298"/>
      <c r="I163" s="107"/>
      <c r="J163" s="107"/>
      <c r="K163" s="107"/>
      <c r="L163" s="107"/>
    </row>
    <row r="164" spans="1:12" ht="12.75">
      <c r="A164" s="43" t="s">
        <v>199</v>
      </c>
      <c r="B164" s="152" t="s">
        <v>283</v>
      </c>
      <c r="C164" s="168">
        <v>17448.61410915283</v>
      </c>
      <c r="D164" s="190">
        <v>17196.0615825264</v>
      </c>
      <c r="E164" s="168">
        <v>17617.659164840446</v>
      </c>
      <c r="F164" s="190">
        <v>18281.40523198622</v>
      </c>
      <c r="G164" s="168">
        <v>18261.696494437314</v>
      </c>
      <c r="I164" s="107"/>
      <c r="J164" s="107"/>
      <c r="K164" s="107"/>
      <c r="L164" s="107"/>
    </row>
    <row r="165" spans="1:12" ht="12.75">
      <c r="A165" s="43"/>
      <c r="B165" s="150"/>
      <c r="C165" s="173"/>
      <c r="D165" s="280"/>
      <c r="E165" s="173"/>
      <c r="F165" s="280"/>
      <c r="G165" s="173"/>
      <c r="I165" s="107"/>
      <c r="J165" s="107"/>
      <c r="K165" s="107"/>
      <c r="L165" s="107"/>
    </row>
    <row r="166" spans="1:12" ht="12.75">
      <c r="A166" s="144" t="s">
        <v>179</v>
      </c>
      <c r="B166" s="150"/>
      <c r="C166" s="171"/>
      <c r="D166" s="279"/>
      <c r="E166" s="171"/>
      <c r="F166" s="279"/>
      <c r="G166" s="171"/>
      <c r="I166" s="107"/>
      <c r="J166" s="107"/>
      <c r="K166" s="107"/>
      <c r="L166" s="107"/>
    </row>
    <row r="167" spans="1:12" ht="12.75">
      <c r="A167" s="273" t="s">
        <v>191</v>
      </c>
      <c r="B167" s="272" t="s">
        <v>186</v>
      </c>
      <c r="C167" s="274">
        <v>34620.06793999999</v>
      </c>
      <c r="D167" s="281">
        <v>32790.57371</v>
      </c>
      <c r="E167" s="274">
        <v>31044.766409999993</v>
      </c>
      <c r="F167" s="281">
        <v>30360.905740000002</v>
      </c>
      <c r="G167" s="274">
        <v>28965.68216</v>
      </c>
      <c r="I167" s="107"/>
      <c r="J167" s="107"/>
      <c r="K167" s="107"/>
      <c r="L167" s="107"/>
    </row>
    <row r="168" spans="1:12" ht="12.75">
      <c r="A168" s="273" t="s">
        <v>193</v>
      </c>
      <c r="B168" s="152" t="s">
        <v>283</v>
      </c>
      <c r="C168" s="275">
        <v>3.0916529165703026</v>
      </c>
      <c r="D168" s="282">
        <v>3.0985687641488386</v>
      </c>
      <c r="E168" s="275">
        <v>3.2536000610939326</v>
      </c>
      <c r="F168" s="282">
        <v>3.509520725686185</v>
      </c>
      <c r="G168" s="275">
        <v>3.5312782859410365</v>
      </c>
      <c r="I168" s="107"/>
      <c r="J168" s="107"/>
      <c r="K168" s="107"/>
      <c r="L168" s="107"/>
    </row>
    <row r="169" spans="1:12" ht="12.75">
      <c r="A169" s="273" t="s">
        <v>200</v>
      </c>
      <c r="B169" s="272" t="s">
        <v>188</v>
      </c>
      <c r="C169" s="274">
        <v>144.83635140615993</v>
      </c>
      <c r="D169" s="281">
        <v>141.05778584617673</v>
      </c>
      <c r="E169" s="274">
        <v>137.40753104011677</v>
      </c>
      <c r="F169" s="281">
        <v>140.0140497417041</v>
      </c>
      <c r="G169" s="274">
        <v>137.81865930706775</v>
      </c>
      <c r="I169" s="107"/>
      <c r="J169" s="107"/>
      <c r="K169" s="107"/>
      <c r="L169" s="107"/>
    </row>
    <row r="170" spans="1:12" ht="12.75">
      <c r="A170" s="273" t="s">
        <v>180</v>
      </c>
      <c r="B170" s="152" t="s">
        <v>221</v>
      </c>
      <c r="C170" s="300">
        <v>2.13458353966711</v>
      </c>
      <c r="D170" s="301">
        <v>2.1966662425339796</v>
      </c>
      <c r="E170" s="300">
        <v>2.3678469705885545</v>
      </c>
      <c r="F170" s="301">
        <v>2.5065489728784347</v>
      </c>
      <c r="G170" s="300">
        <v>2.5622642853266693</v>
      </c>
      <c r="H170" s="302"/>
      <c r="I170" s="107"/>
      <c r="J170" s="107"/>
      <c r="K170" s="107"/>
      <c r="L170" s="107"/>
    </row>
    <row r="171" spans="1:12" ht="12.75">
      <c r="A171" s="43"/>
      <c r="B171" s="150"/>
      <c r="C171" s="168"/>
      <c r="D171" s="190"/>
      <c r="E171" s="168"/>
      <c r="F171" s="190"/>
      <c r="G171" s="168"/>
      <c r="I171" s="107"/>
      <c r="J171" s="107"/>
      <c r="K171" s="107"/>
      <c r="L171" s="107"/>
    </row>
    <row r="172" spans="1:12" ht="12.75">
      <c r="A172" s="144" t="s">
        <v>176</v>
      </c>
      <c r="B172" s="150"/>
      <c r="C172" s="168"/>
      <c r="D172" s="190"/>
      <c r="E172" s="168"/>
      <c r="F172" s="190"/>
      <c r="G172" s="168"/>
      <c r="I172" s="107"/>
      <c r="J172" s="107"/>
      <c r="K172" s="107"/>
      <c r="L172" s="107"/>
    </row>
    <row r="173" spans="1:12" ht="12.75">
      <c r="A173" s="146" t="s">
        <v>195</v>
      </c>
      <c r="B173" s="150" t="s">
        <v>24</v>
      </c>
      <c r="C173" s="191">
        <v>0.27347817225859444</v>
      </c>
      <c r="D173" s="283">
        <v>0.27193525980326694</v>
      </c>
      <c r="E173" s="191">
        <v>0.2515123144284719</v>
      </c>
      <c r="F173" s="283">
        <v>0.23458287857444465</v>
      </c>
      <c r="G173" s="191">
        <v>0.23809293524803699</v>
      </c>
      <c r="I173" s="107"/>
      <c r="J173" s="107"/>
      <c r="K173" s="107"/>
      <c r="L173" s="107"/>
    </row>
    <row r="174" spans="1:12" ht="12.75">
      <c r="A174" s="142" t="s">
        <v>178</v>
      </c>
      <c r="B174" s="150"/>
      <c r="C174" s="172"/>
      <c r="D174" s="188"/>
      <c r="E174" s="172"/>
      <c r="F174" s="188"/>
      <c r="G174" s="172"/>
      <c r="I174" s="107"/>
      <c r="J174" s="107"/>
      <c r="K174" s="107"/>
      <c r="L174" s="107"/>
    </row>
    <row r="175" spans="1:12" ht="12.75">
      <c r="A175" s="151" t="s">
        <v>196</v>
      </c>
      <c r="B175" s="76" t="s">
        <v>24</v>
      </c>
      <c r="C175" s="192">
        <v>0.09949764865297336</v>
      </c>
      <c r="D175" s="284">
        <v>0.09735309538123424</v>
      </c>
      <c r="E175" s="192">
        <v>0.09295580059039918</v>
      </c>
      <c r="F175" s="284">
        <v>0.09072824464181668</v>
      </c>
      <c r="G175" s="192">
        <v>0.09797117457523734</v>
      </c>
      <c r="I175" s="107"/>
      <c r="J175" s="107"/>
      <c r="K175" s="107"/>
      <c r="L175" s="107"/>
    </row>
    <row r="176" spans="1:12" ht="12.75">
      <c r="A176" s="151" t="s">
        <v>197</v>
      </c>
      <c r="B176" s="76" t="s">
        <v>24</v>
      </c>
      <c r="C176" s="192">
        <v>0.1353182949714606</v>
      </c>
      <c r="D176" s="284">
        <v>0.12896792782658717</v>
      </c>
      <c r="E176" s="192">
        <v>0.11482181470781926</v>
      </c>
      <c r="F176" s="284">
        <v>0.10488897419623174</v>
      </c>
      <c r="G176" s="192">
        <v>0.10084163152885209</v>
      </c>
      <c r="I176" s="107"/>
      <c r="J176" s="107"/>
      <c r="K176" s="107"/>
      <c r="L176" s="107"/>
    </row>
    <row r="177" spans="1:12" ht="12.75">
      <c r="A177" s="151" t="s">
        <v>198</v>
      </c>
      <c r="B177" s="76" t="s">
        <v>24</v>
      </c>
      <c r="C177" s="192">
        <v>0.03866222863416044</v>
      </c>
      <c r="D177" s="284">
        <v>0.04561423659544554</v>
      </c>
      <c r="E177" s="192">
        <v>0.04373469913025344</v>
      </c>
      <c r="F177" s="284">
        <v>0.03896565973639623</v>
      </c>
      <c r="G177" s="192">
        <v>0.03928012914394756</v>
      </c>
      <c r="I177" s="107"/>
      <c r="J177" s="107"/>
      <c r="K177" s="107"/>
      <c r="L177" s="107"/>
    </row>
    <row r="178" spans="1:12" ht="12.75">
      <c r="A178" s="267"/>
      <c r="B178" s="150"/>
      <c r="C178" s="192"/>
      <c r="D178" s="284"/>
      <c r="E178" s="192"/>
      <c r="F178" s="284"/>
      <c r="G178" s="192"/>
      <c r="I178" s="107"/>
      <c r="J178" s="107"/>
      <c r="K178" s="107"/>
      <c r="L178" s="107"/>
    </row>
    <row r="179" spans="1:12" ht="12.75">
      <c r="A179" s="268" t="s">
        <v>181</v>
      </c>
      <c r="B179" s="152"/>
      <c r="C179" s="192"/>
      <c r="D179" s="284"/>
      <c r="E179" s="192"/>
      <c r="F179" s="284"/>
      <c r="G179" s="192"/>
      <c r="I179" s="107"/>
      <c r="J179" s="107"/>
      <c r="K179" s="107"/>
      <c r="L179" s="107"/>
    </row>
    <row r="180" spans="1:12" ht="12.75">
      <c r="A180" s="146" t="s">
        <v>182</v>
      </c>
      <c r="B180" s="152" t="s">
        <v>22</v>
      </c>
      <c r="C180" s="168">
        <v>14291.627999999999</v>
      </c>
      <c r="D180" s="190">
        <v>13039.028999999999</v>
      </c>
      <c r="E180" s="168">
        <v>12289.214780729462</v>
      </c>
      <c r="F180" s="190">
        <v>11242.08831624512</v>
      </c>
      <c r="G180" s="168">
        <v>11048.558201362617</v>
      </c>
      <c r="I180" s="107"/>
      <c r="J180" s="107"/>
      <c r="K180" s="107"/>
      <c r="L180" s="107"/>
    </row>
    <row r="181" spans="1:12" ht="12.75" hidden="1">
      <c r="A181" s="147"/>
      <c r="B181" s="269"/>
      <c r="C181" s="184"/>
      <c r="D181" s="285"/>
      <c r="E181" s="184"/>
      <c r="F181" s="285"/>
      <c r="G181" s="184"/>
      <c r="I181" s="107"/>
      <c r="J181" s="107"/>
      <c r="K181" s="107"/>
      <c r="L181" s="107"/>
    </row>
    <row r="182" spans="1:12" ht="12.75">
      <c r="A182" s="148" t="s">
        <v>220</v>
      </c>
      <c r="B182" s="269" t="s">
        <v>24</v>
      </c>
      <c r="C182" s="271">
        <v>0.1768008967448217</v>
      </c>
      <c r="D182" s="286">
        <v>0.16647689355905534</v>
      </c>
      <c r="E182" s="271">
        <v>0.16114299592820389</v>
      </c>
      <c r="F182" s="286">
        <v>0.1507010104481699</v>
      </c>
      <c r="G182" s="271">
        <v>0.15481364130391082</v>
      </c>
      <c r="H182" s="153"/>
      <c r="I182" s="107"/>
      <c r="J182" s="107"/>
      <c r="K182" s="107"/>
      <c r="L182" s="107"/>
    </row>
    <row r="183" spans="1:12" ht="12.75">
      <c r="A183" s="146" t="s">
        <v>184</v>
      </c>
      <c r="B183" s="152" t="s">
        <v>189</v>
      </c>
      <c r="C183" s="168">
        <v>16482.69180861</v>
      </c>
      <c r="D183" s="190">
        <v>13842.63579645</v>
      </c>
      <c r="E183" s="168">
        <v>11255.54870788</v>
      </c>
      <c r="F183" s="190">
        <v>9475.022632960001</v>
      </c>
      <c r="G183" s="168">
        <v>8060.71973168</v>
      </c>
      <c r="I183" s="107"/>
      <c r="J183" s="107"/>
      <c r="K183" s="107"/>
      <c r="L183" s="107"/>
    </row>
    <row r="184" spans="1:12" ht="12.75">
      <c r="A184" s="146" t="s">
        <v>194</v>
      </c>
      <c r="B184" s="152" t="s">
        <v>283</v>
      </c>
      <c r="C184" s="172">
        <v>3.3686147769928994</v>
      </c>
      <c r="D184" s="188">
        <v>3.3127733382152513</v>
      </c>
      <c r="E184" s="172">
        <v>3.218901900177659</v>
      </c>
      <c r="F184" s="188">
        <v>3.183048371926232</v>
      </c>
      <c r="G184" s="172">
        <v>3.0763024173445346</v>
      </c>
      <c r="I184" s="107"/>
      <c r="J184" s="107"/>
      <c r="K184" s="107"/>
      <c r="L184" s="107"/>
    </row>
    <row r="185" spans="1:12" ht="12.75">
      <c r="A185" s="146" t="s">
        <v>192</v>
      </c>
      <c r="B185" s="152" t="s">
        <v>190</v>
      </c>
      <c r="C185" s="168">
        <v>403.39505082790816</v>
      </c>
      <c r="D185" s="190">
        <v>359.40631244624655</v>
      </c>
      <c r="E185" s="168">
        <v>321.3409075807065</v>
      </c>
      <c r="F185" s="190">
        <v>290.0167037010296</v>
      </c>
      <c r="G185" s="168">
        <v>253.29004281370771</v>
      </c>
      <c r="I185" s="107"/>
      <c r="J185" s="107"/>
      <c r="K185" s="107"/>
      <c r="L185" s="107"/>
    </row>
    <row r="186" spans="1:12" ht="12.75">
      <c r="A186" s="270" t="s">
        <v>185</v>
      </c>
      <c r="B186" s="276" t="s">
        <v>221</v>
      </c>
      <c r="C186" s="303">
        <v>0.8350659657522618</v>
      </c>
      <c r="D186" s="304">
        <v>0.9217348787413732</v>
      </c>
      <c r="E186" s="303">
        <v>1.0017093448860734</v>
      </c>
      <c r="F186" s="304">
        <v>1.0975396697176283</v>
      </c>
      <c r="G186" s="303">
        <v>1.214537446151061</v>
      </c>
      <c r="I186" s="107"/>
      <c r="J186" s="107"/>
      <c r="K186" s="107"/>
      <c r="L186" s="107"/>
    </row>
    <row r="188" spans="1:7" ht="12.75">
      <c r="A188" s="246" t="s">
        <v>20</v>
      </c>
      <c r="B188" s="197" t="s">
        <v>21</v>
      </c>
      <c r="C188" s="253">
        <f>C156</f>
        <v>42277</v>
      </c>
      <c r="D188" s="253">
        <f>D156</f>
        <v>42185</v>
      </c>
      <c r="E188" s="253">
        <f>E156</f>
        <v>42094</v>
      </c>
      <c r="F188" s="253">
        <f>F156</f>
        <v>42004</v>
      </c>
      <c r="G188" s="253">
        <f>G156</f>
        <v>41912</v>
      </c>
    </row>
    <row r="189" spans="1:7" ht="12.75">
      <c r="A189" s="74"/>
      <c r="B189" s="76"/>
      <c r="C189" s="237"/>
      <c r="D189" s="340"/>
      <c r="E189" s="237"/>
      <c r="F189" s="340"/>
      <c r="G189" s="237"/>
    </row>
    <row r="190" spans="1:12" ht="12.75">
      <c r="A190" s="70" t="s">
        <v>160</v>
      </c>
      <c r="B190" s="76" t="s">
        <v>90</v>
      </c>
      <c r="C190" s="176">
        <v>19330</v>
      </c>
      <c r="D190" s="185">
        <v>19146</v>
      </c>
      <c r="E190" s="176">
        <v>18819</v>
      </c>
      <c r="F190" s="185">
        <v>18347</v>
      </c>
      <c r="G190" s="176">
        <v>17935</v>
      </c>
      <c r="I190" s="107"/>
      <c r="J190" s="107"/>
      <c r="K190" s="107"/>
      <c r="L190" s="107"/>
    </row>
    <row r="191" spans="1:12" ht="12.75">
      <c r="A191" s="155" t="s">
        <v>204</v>
      </c>
      <c r="B191" s="158" t="s">
        <v>90</v>
      </c>
      <c r="C191" s="177">
        <v>11457</v>
      </c>
      <c r="D191" s="186">
        <v>10722</v>
      </c>
      <c r="E191" s="177">
        <v>10011</v>
      </c>
      <c r="F191" s="186">
        <v>9228</v>
      </c>
      <c r="G191" s="177">
        <v>8104</v>
      </c>
      <c r="I191" s="107"/>
      <c r="J191" s="107"/>
      <c r="K191" s="107"/>
      <c r="L191" s="107"/>
    </row>
    <row r="192" spans="1:12" s="156" customFormat="1" ht="12.75">
      <c r="A192" s="243"/>
      <c r="B192" s="244"/>
      <c r="C192" s="245"/>
      <c r="D192" s="343"/>
      <c r="E192" s="245"/>
      <c r="F192" s="343"/>
      <c r="G192" s="245"/>
      <c r="I192" s="157"/>
      <c r="J192" s="157"/>
      <c r="K192" s="157"/>
      <c r="L192" s="157"/>
    </row>
  </sheetData>
  <sheetProtection/>
  <hyperlinks>
    <hyperlink ref="A1" location="Cover!E6" display="INDEX"/>
  </hyperlinks>
  <printOptions/>
  <pageMargins left="0.23" right="0.23" top="1" bottom="1" header="0.5" footer="0.5"/>
  <pageSetup horizontalDpi="600" verticalDpi="600" orientation="portrait" paperSize="9" scale="74" r:id="rId1"/>
  <headerFooter alignWithMargins="0">
    <oddFooter>&amp;CPage &amp;P of &amp;N</oddFooter>
  </headerFooter>
  <rowBreaks count="2" manualBreakCount="2">
    <brk id="75" max="7" man="1"/>
    <brk id="15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aaggarwal</dc:creator>
  <cp:keywords/>
  <dc:description/>
  <cp:lastModifiedBy>Ranjan Agrawal</cp:lastModifiedBy>
  <cp:lastPrinted>2015-10-25T23:29:54Z</cp:lastPrinted>
  <dcterms:created xsi:type="dcterms:W3CDTF">2005-10-14T06:27:59Z</dcterms:created>
  <dcterms:modified xsi:type="dcterms:W3CDTF">2015-10-25T23:34:04Z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